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355" windowHeight="4680" activeTab="1"/>
  </bookViews>
  <sheets>
    <sheet name="1 zone rate table" sheetId="15" r:id="rId1"/>
    <sheet name="2 zone rate table" sheetId="9" r:id="rId2"/>
    <sheet name="3 zone rate table" sheetId="7" r:id="rId3"/>
    <sheet name="4 zone rate table" sheetId="5" r:id="rId4"/>
    <sheet name="5 zone rate table" sheetId="14" r:id="rId5"/>
    <sheet name="6 zone rate table" sheetId="13" r:id="rId6"/>
    <sheet name="7 zone rate table" sheetId="12" r:id="rId7"/>
    <sheet name="8 zone rate table" sheetId="11" r:id="rId8"/>
    <sheet name="9 zone rate table" sheetId="10" r:id="rId9"/>
    <sheet name="10 zone rate table" sheetId="4" r:id="rId10"/>
  </sheets>
  <calcPr calcId="145621"/>
</workbook>
</file>

<file path=xl/calcChain.xml><?xml version="1.0" encoding="utf-8"?>
<calcChain xmlns="http://schemas.openxmlformats.org/spreadsheetml/2006/main">
  <c r="C8" i="15" l="1"/>
  <c r="C32" i="15" s="1"/>
  <c r="J32" i="15" s="1"/>
  <c r="C7" i="15"/>
  <c r="C31" i="15" s="1"/>
  <c r="J31" i="15" s="1"/>
  <c r="C6" i="15"/>
  <c r="C30" i="15" s="1"/>
  <c r="J30" i="15" s="1"/>
  <c r="C5" i="15"/>
  <c r="C29" i="15" s="1"/>
  <c r="J29" i="15" s="1"/>
  <c r="C4" i="15"/>
  <c r="C28" i="15" s="1"/>
  <c r="J28" i="15" s="1"/>
  <c r="J4" i="15" l="1"/>
  <c r="J5" i="15"/>
  <c r="J6" i="15"/>
  <c r="J7" i="15"/>
  <c r="J8" i="15"/>
  <c r="C12" i="15"/>
  <c r="J12" i="15" s="1"/>
  <c r="C13" i="15"/>
  <c r="J13" i="15" s="1"/>
  <c r="C14" i="15"/>
  <c r="J14" i="15" s="1"/>
  <c r="C15" i="15"/>
  <c r="J15" i="15" s="1"/>
  <c r="C16" i="15"/>
  <c r="C20" i="15"/>
  <c r="J20" i="15" s="1"/>
  <c r="C21" i="15"/>
  <c r="J21" i="15" s="1"/>
  <c r="C22" i="15"/>
  <c r="J22" i="15" s="1"/>
  <c r="C23" i="15"/>
  <c r="J23" i="15" s="1"/>
  <c r="C24" i="15"/>
  <c r="J24" i="15" s="1"/>
  <c r="J16" i="15" l="1"/>
  <c r="M5" i="15"/>
  <c r="M7" i="15"/>
  <c r="M9" i="15"/>
  <c r="M3" i="15"/>
  <c r="N4" i="15"/>
  <c r="N8" i="15"/>
  <c r="M4" i="15"/>
  <c r="M8" i="15"/>
  <c r="N5" i="15"/>
  <c r="N9" i="15"/>
  <c r="N6" i="15"/>
  <c r="N10" i="15"/>
  <c r="M6" i="15"/>
  <c r="M10" i="15"/>
  <c r="N7" i="15"/>
  <c r="N3" i="15"/>
  <c r="P10" i="9" l="1"/>
  <c r="O10" i="9"/>
  <c r="P9" i="9"/>
  <c r="O9" i="9"/>
  <c r="P8" i="9"/>
  <c r="O8" i="9"/>
  <c r="P7" i="9"/>
  <c r="O7" i="9"/>
  <c r="P6" i="9"/>
  <c r="O6" i="9"/>
  <c r="P5" i="9"/>
  <c r="O5" i="9"/>
  <c r="P4" i="9"/>
  <c r="O4" i="9"/>
  <c r="P3" i="9"/>
  <c r="O3" i="9"/>
  <c r="V10" i="14"/>
  <c r="U10" i="14"/>
  <c r="V9" i="14"/>
  <c r="U9" i="14"/>
  <c r="V8" i="14"/>
  <c r="U8" i="14"/>
  <c r="V7" i="14"/>
  <c r="U7" i="14"/>
  <c r="V6" i="14"/>
  <c r="U6" i="14"/>
  <c r="V5" i="14"/>
  <c r="U5" i="14"/>
  <c r="V4" i="14"/>
  <c r="U4" i="14"/>
  <c r="V3" i="14"/>
  <c r="U3" i="14"/>
  <c r="X10" i="13"/>
  <c r="W10" i="13"/>
  <c r="X9" i="13"/>
  <c r="W9" i="13"/>
  <c r="X8" i="13"/>
  <c r="W8" i="13"/>
  <c r="X7" i="13"/>
  <c r="W7" i="13"/>
  <c r="X6" i="13"/>
  <c r="W6" i="13"/>
  <c r="X5" i="13"/>
  <c r="W5" i="13"/>
  <c r="X4" i="13"/>
  <c r="W4" i="13"/>
  <c r="X3" i="13"/>
  <c r="W3" i="13"/>
  <c r="Z10" i="12"/>
  <c r="Y10" i="12"/>
  <c r="Z9" i="12"/>
  <c r="Y9" i="12"/>
  <c r="Z8" i="12"/>
  <c r="Y8" i="12"/>
  <c r="Z7" i="12"/>
  <c r="Y7" i="12"/>
  <c r="Z6" i="12"/>
  <c r="Y6" i="12"/>
  <c r="Z5" i="12"/>
  <c r="Y5" i="12"/>
  <c r="Z4" i="12"/>
  <c r="Y4" i="12"/>
  <c r="Z3" i="12"/>
  <c r="Y3" i="12"/>
  <c r="AB10" i="11"/>
  <c r="AA10" i="11"/>
  <c r="AB9" i="11"/>
  <c r="AA9" i="11"/>
  <c r="AB8" i="11"/>
  <c r="AA8" i="11"/>
  <c r="AB7" i="11"/>
  <c r="AA7" i="11"/>
  <c r="AB6" i="11"/>
  <c r="AA6" i="11"/>
  <c r="AB5" i="11"/>
  <c r="AA5" i="11"/>
  <c r="AB4" i="11"/>
  <c r="AA4" i="11"/>
  <c r="AB3" i="11"/>
  <c r="AA3" i="11"/>
  <c r="AF10" i="4"/>
  <c r="AE10" i="4"/>
  <c r="AF9" i="4"/>
  <c r="AE9" i="4"/>
  <c r="AF8" i="4"/>
  <c r="AE8" i="4"/>
  <c r="AF7" i="4"/>
  <c r="AE7" i="4"/>
  <c r="AF6" i="4"/>
  <c r="AE6" i="4"/>
  <c r="AF5" i="4"/>
  <c r="AE5" i="4"/>
  <c r="AF4" i="4"/>
  <c r="AE4" i="4"/>
  <c r="AF3" i="4"/>
  <c r="AE3" i="4"/>
  <c r="R10" i="7"/>
  <c r="Q10" i="7"/>
  <c r="R9" i="7"/>
  <c r="Q9" i="7"/>
  <c r="R8" i="7"/>
  <c r="Q8" i="7"/>
  <c r="R7" i="7"/>
  <c r="Q7" i="7"/>
  <c r="R6" i="7"/>
  <c r="Q6" i="7"/>
  <c r="R5" i="7"/>
  <c r="Q5" i="7"/>
  <c r="R4" i="7"/>
  <c r="Q4" i="7"/>
  <c r="R3" i="7"/>
  <c r="Q3" i="7"/>
  <c r="T4" i="5"/>
  <c r="T5" i="5"/>
  <c r="T6" i="5"/>
  <c r="T7" i="5"/>
  <c r="T8" i="5"/>
  <c r="T9" i="5"/>
  <c r="T10" i="5"/>
  <c r="S4" i="5"/>
  <c r="S5" i="5"/>
  <c r="S6" i="5"/>
  <c r="S7" i="5"/>
  <c r="S8" i="5"/>
  <c r="S9" i="5"/>
  <c r="S10" i="5"/>
  <c r="T3" i="5"/>
  <c r="S3" i="5"/>
  <c r="G8" i="14"/>
  <c r="G7" i="14" s="1"/>
  <c r="F8" i="14"/>
  <c r="F32" i="14" s="1"/>
  <c r="Q32" i="14" s="1"/>
  <c r="E8" i="14"/>
  <c r="E7" i="14" s="1"/>
  <c r="D8" i="14"/>
  <c r="D32" i="14" s="1"/>
  <c r="O32" i="14" s="1"/>
  <c r="C8" i="14"/>
  <c r="C7" i="14" s="1"/>
  <c r="F7" i="14"/>
  <c r="F31" i="14" s="1"/>
  <c r="Q31" i="14" s="1"/>
  <c r="F6" i="14"/>
  <c r="F30" i="14" s="1"/>
  <c r="Q30" i="14" s="1"/>
  <c r="F5" i="14"/>
  <c r="F29" i="14" s="1"/>
  <c r="Q29" i="14" s="1"/>
  <c r="F4" i="14"/>
  <c r="F12" i="14" s="1"/>
  <c r="Q12" i="14" s="1"/>
  <c r="H8" i="13"/>
  <c r="T8" i="13" s="1"/>
  <c r="G8" i="13"/>
  <c r="S8" i="13" s="1"/>
  <c r="F8" i="13"/>
  <c r="R8" i="13" s="1"/>
  <c r="E8" i="13"/>
  <c r="Q8" i="13" s="1"/>
  <c r="D8" i="13"/>
  <c r="D16" i="13" s="1"/>
  <c r="P16" i="13" s="1"/>
  <c r="C8" i="13"/>
  <c r="O8" i="13" s="1"/>
  <c r="H7" i="13"/>
  <c r="T7" i="13" s="1"/>
  <c r="H6" i="13"/>
  <c r="H30" i="13" s="1"/>
  <c r="T30" i="13" s="1"/>
  <c r="G6" i="13"/>
  <c r="S6" i="13" s="1"/>
  <c r="F6" i="13"/>
  <c r="F30" i="13" s="1"/>
  <c r="R30" i="13" s="1"/>
  <c r="D6" i="13"/>
  <c r="D30" i="13" s="1"/>
  <c r="P30" i="13" s="1"/>
  <c r="C6" i="13"/>
  <c r="O6" i="13" s="1"/>
  <c r="H5" i="13"/>
  <c r="H29" i="13" s="1"/>
  <c r="T29" i="13" s="1"/>
  <c r="H4" i="13"/>
  <c r="H28" i="13" s="1"/>
  <c r="T28" i="13" s="1"/>
  <c r="G4" i="13"/>
  <c r="F4" i="13"/>
  <c r="F28" i="13" s="1"/>
  <c r="R28" i="13" s="1"/>
  <c r="E4" i="13"/>
  <c r="Q4" i="13" s="1"/>
  <c r="C4" i="13"/>
  <c r="I8" i="12"/>
  <c r="I7" i="12" s="1"/>
  <c r="H8" i="12"/>
  <c r="G8" i="12"/>
  <c r="G7" i="12" s="1"/>
  <c r="F8" i="12"/>
  <c r="E8" i="12"/>
  <c r="E7" i="12" s="1"/>
  <c r="D8" i="12"/>
  <c r="C8" i="12"/>
  <c r="C7" i="12" s="1"/>
  <c r="H7" i="12"/>
  <c r="F7" i="12"/>
  <c r="D7" i="12"/>
  <c r="I6" i="12"/>
  <c r="I30" i="12" s="1"/>
  <c r="V30" i="12" s="1"/>
  <c r="H6" i="12"/>
  <c r="F6" i="12"/>
  <c r="D6" i="12"/>
  <c r="C6" i="12"/>
  <c r="C30" i="12" s="1"/>
  <c r="P30" i="12" s="1"/>
  <c r="H5" i="12"/>
  <c r="F5" i="12"/>
  <c r="D5" i="12"/>
  <c r="I4" i="12"/>
  <c r="I28" i="12" s="1"/>
  <c r="V28" i="12" s="1"/>
  <c r="H4" i="12"/>
  <c r="F4" i="12"/>
  <c r="D4" i="12"/>
  <c r="J8" i="11"/>
  <c r="J7" i="11" s="1"/>
  <c r="I8" i="11"/>
  <c r="W8" i="11" s="1"/>
  <c r="H8" i="11"/>
  <c r="H7" i="11" s="1"/>
  <c r="G8" i="11"/>
  <c r="U8" i="11" s="1"/>
  <c r="F8" i="11"/>
  <c r="F7" i="11" s="1"/>
  <c r="E8" i="11"/>
  <c r="S8" i="11" s="1"/>
  <c r="D8" i="11"/>
  <c r="D7" i="11" s="1"/>
  <c r="C8" i="11"/>
  <c r="Q8" i="11" s="1"/>
  <c r="G7" i="11"/>
  <c r="U7" i="11" s="1"/>
  <c r="E7" i="11"/>
  <c r="S7" i="11" s="1"/>
  <c r="J6" i="11"/>
  <c r="G6" i="11"/>
  <c r="U6" i="11" s="1"/>
  <c r="E6" i="11"/>
  <c r="S6" i="11" s="1"/>
  <c r="C6" i="11"/>
  <c r="Q6" i="11" s="1"/>
  <c r="G5" i="11"/>
  <c r="U5" i="11" s="1"/>
  <c r="E5" i="11"/>
  <c r="S5" i="11" s="1"/>
  <c r="C5" i="11"/>
  <c r="Q5" i="11" s="1"/>
  <c r="J4" i="11"/>
  <c r="J28" i="11" s="1"/>
  <c r="X28" i="11" s="1"/>
  <c r="I4" i="11"/>
  <c r="I28" i="11" s="1"/>
  <c r="W28" i="11" s="1"/>
  <c r="G4" i="11"/>
  <c r="G28" i="11" s="1"/>
  <c r="U28" i="11" s="1"/>
  <c r="F4" i="11"/>
  <c r="F28" i="11" s="1"/>
  <c r="T28" i="11" s="1"/>
  <c r="E4" i="11"/>
  <c r="E28" i="11" s="1"/>
  <c r="S28" i="11" s="1"/>
  <c r="C4" i="11"/>
  <c r="C28" i="11" s="1"/>
  <c r="Q28" i="11" s="1"/>
  <c r="C8" i="10"/>
  <c r="D8" i="10"/>
  <c r="E8" i="10"/>
  <c r="F8" i="10"/>
  <c r="G8" i="10"/>
  <c r="H8" i="10"/>
  <c r="I8" i="10"/>
  <c r="J8" i="10"/>
  <c r="K8" i="10"/>
  <c r="L8" i="4"/>
  <c r="D8" i="9"/>
  <c r="D32" i="9" s="1"/>
  <c r="L32" i="9" s="1"/>
  <c r="C8" i="9"/>
  <c r="K8" i="9" s="1"/>
  <c r="D7" i="9"/>
  <c r="D31" i="9" s="1"/>
  <c r="L31" i="9" s="1"/>
  <c r="C7" i="9"/>
  <c r="K7" i="9" s="1"/>
  <c r="D6" i="9"/>
  <c r="D30" i="9" s="1"/>
  <c r="L30" i="9" s="1"/>
  <c r="C6" i="9"/>
  <c r="K6" i="9" s="1"/>
  <c r="D5" i="9"/>
  <c r="D29" i="9" s="1"/>
  <c r="L29" i="9" s="1"/>
  <c r="C5" i="9"/>
  <c r="K5" i="9" s="1"/>
  <c r="D4" i="9"/>
  <c r="D28" i="9" s="1"/>
  <c r="L28" i="9" s="1"/>
  <c r="C4" i="9"/>
  <c r="K4" i="9" s="1"/>
  <c r="C8" i="7"/>
  <c r="D8" i="7"/>
  <c r="E8" i="7"/>
  <c r="D4" i="13" l="1"/>
  <c r="D28" i="13" s="1"/>
  <c r="P28" i="13" s="1"/>
  <c r="E6" i="13"/>
  <c r="Q6" i="13" s="1"/>
  <c r="D4" i="14"/>
  <c r="D28" i="14" s="1"/>
  <c r="O28" i="14" s="1"/>
  <c r="D5" i="14"/>
  <c r="D29" i="14" s="1"/>
  <c r="O29" i="14" s="1"/>
  <c r="D6" i="14"/>
  <c r="D30" i="14" s="1"/>
  <c r="O30" i="14" s="1"/>
  <c r="D7" i="14"/>
  <c r="D31" i="14" s="1"/>
  <c r="O31" i="14" s="1"/>
  <c r="C4" i="14"/>
  <c r="C20" i="14" s="1"/>
  <c r="N20" i="14" s="1"/>
  <c r="C4" i="12"/>
  <c r="C28" i="12" s="1"/>
  <c r="P28" i="12" s="1"/>
  <c r="E4" i="12"/>
  <c r="E28" i="12" s="1"/>
  <c r="R28" i="12" s="1"/>
  <c r="D5" i="13"/>
  <c r="D29" i="13" s="1"/>
  <c r="P29" i="13" s="1"/>
  <c r="D7" i="13"/>
  <c r="P7" i="13" s="1"/>
  <c r="H16" i="13"/>
  <c r="T16" i="13" s="1"/>
  <c r="G4" i="14"/>
  <c r="G28" i="14" s="1"/>
  <c r="R28" i="14" s="1"/>
  <c r="G6" i="14"/>
  <c r="G22" i="14" s="1"/>
  <c r="R22" i="14" s="1"/>
  <c r="E4" i="14"/>
  <c r="E20" i="14" s="1"/>
  <c r="P20" i="14" s="1"/>
  <c r="E6" i="14"/>
  <c r="E30" i="14" s="1"/>
  <c r="P30" i="14" s="1"/>
  <c r="C6" i="14"/>
  <c r="C30" i="14" s="1"/>
  <c r="N30" i="14" s="1"/>
  <c r="C5" i="14"/>
  <c r="C21" i="14" s="1"/>
  <c r="N21" i="14" s="1"/>
  <c r="E5" i="14"/>
  <c r="E29" i="14" s="1"/>
  <c r="P29" i="14" s="1"/>
  <c r="G5" i="14"/>
  <c r="G21" i="14" s="1"/>
  <c r="R21" i="14" s="1"/>
  <c r="F14" i="14"/>
  <c r="Q14" i="14" s="1"/>
  <c r="F16" i="14"/>
  <c r="Q16" i="14" s="1"/>
  <c r="F21" i="14"/>
  <c r="Q21" i="14" s="1"/>
  <c r="F23" i="14"/>
  <c r="Q23" i="14" s="1"/>
  <c r="F28" i="14"/>
  <c r="Q28" i="14" s="1"/>
  <c r="F13" i="14"/>
  <c r="Q13" i="14" s="1"/>
  <c r="F15" i="14"/>
  <c r="Q15" i="14" s="1"/>
  <c r="F20" i="14"/>
  <c r="Q20" i="14" s="1"/>
  <c r="F22" i="14"/>
  <c r="Q22" i="14" s="1"/>
  <c r="F24" i="14"/>
  <c r="Q24" i="14" s="1"/>
  <c r="C28" i="14"/>
  <c r="N28" i="14" s="1"/>
  <c r="E28" i="14"/>
  <c r="P28" i="14" s="1"/>
  <c r="N4" i="14"/>
  <c r="C13" i="14"/>
  <c r="N13" i="14" s="1"/>
  <c r="G13" i="14"/>
  <c r="R13" i="14" s="1"/>
  <c r="P5" i="14"/>
  <c r="E22" i="14"/>
  <c r="P22" i="14" s="1"/>
  <c r="G30" i="14"/>
  <c r="R30" i="14" s="1"/>
  <c r="G14" i="14"/>
  <c r="R14" i="14" s="1"/>
  <c r="P6" i="14"/>
  <c r="C31" i="14"/>
  <c r="N31" i="14" s="1"/>
  <c r="C23" i="14"/>
  <c r="N23" i="14" s="1"/>
  <c r="C15" i="14"/>
  <c r="N15" i="14" s="1"/>
  <c r="E31" i="14"/>
  <c r="P31" i="14" s="1"/>
  <c r="E23" i="14"/>
  <c r="P23" i="14" s="1"/>
  <c r="E15" i="14"/>
  <c r="P15" i="14" s="1"/>
  <c r="G31" i="14"/>
  <c r="R31" i="14" s="1"/>
  <c r="G23" i="14"/>
  <c r="R23" i="14" s="1"/>
  <c r="G15" i="14"/>
  <c r="R15" i="14" s="1"/>
  <c r="N7" i="14"/>
  <c r="P7" i="14"/>
  <c r="R7" i="14"/>
  <c r="C32" i="14"/>
  <c r="N32" i="14" s="1"/>
  <c r="C24" i="14"/>
  <c r="N24" i="14" s="1"/>
  <c r="C16" i="14"/>
  <c r="N16" i="14" s="1"/>
  <c r="E32" i="14"/>
  <c r="P32" i="14" s="1"/>
  <c r="E24" i="14"/>
  <c r="P24" i="14" s="1"/>
  <c r="E16" i="14"/>
  <c r="P16" i="14" s="1"/>
  <c r="G32" i="14"/>
  <c r="R32" i="14" s="1"/>
  <c r="G24" i="14"/>
  <c r="R24" i="14" s="1"/>
  <c r="G16" i="14"/>
  <c r="R16" i="14" s="1"/>
  <c r="N8" i="14"/>
  <c r="P8" i="14"/>
  <c r="R8" i="14"/>
  <c r="E12" i="14"/>
  <c r="P12" i="14" s="1"/>
  <c r="Q4" i="14"/>
  <c r="O5" i="14"/>
  <c r="Q5" i="14"/>
  <c r="Q6" i="14"/>
  <c r="O7" i="14"/>
  <c r="Q7" i="14"/>
  <c r="O8" i="14"/>
  <c r="Q8" i="14"/>
  <c r="D13" i="14"/>
  <c r="O13" i="14" s="1"/>
  <c r="D15" i="14"/>
  <c r="O15" i="14" s="1"/>
  <c r="D16" i="14"/>
  <c r="O16" i="14" s="1"/>
  <c r="D20" i="14"/>
  <c r="O20" i="14" s="1"/>
  <c r="D21" i="14"/>
  <c r="O21" i="14" s="1"/>
  <c r="D22" i="14"/>
  <c r="O22" i="14" s="1"/>
  <c r="D23" i="14"/>
  <c r="O23" i="14" s="1"/>
  <c r="D24" i="14"/>
  <c r="O24" i="14" s="1"/>
  <c r="R4" i="13"/>
  <c r="F5" i="13"/>
  <c r="F29" i="13" s="1"/>
  <c r="R29" i="13" s="1"/>
  <c r="R6" i="13"/>
  <c r="F7" i="13"/>
  <c r="F15" i="13" s="1"/>
  <c r="R15" i="13" s="1"/>
  <c r="C5" i="13"/>
  <c r="O5" i="13" s="1"/>
  <c r="E5" i="13"/>
  <c r="G5" i="13"/>
  <c r="S5" i="13" s="1"/>
  <c r="R5" i="13"/>
  <c r="C7" i="13"/>
  <c r="O7" i="13" s="1"/>
  <c r="E7" i="13"/>
  <c r="Q7" i="13" s="1"/>
  <c r="G7" i="13"/>
  <c r="S7" i="13" s="1"/>
  <c r="R7" i="13"/>
  <c r="T4" i="13"/>
  <c r="P5" i="13"/>
  <c r="T5" i="13"/>
  <c r="P6" i="13"/>
  <c r="T6" i="13"/>
  <c r="P8" i="13"/>
  <c r="C28" i="13"/>
  <c r="O28" i="13" s="1"/>
  <c r="C20" i="13"/>
  <c r="O20" i="13" s="1"/>
  <c r="G28" i="13"/>
  <c r="S28" i="13" s="1"/>
  <c r="G20" i="13"/>
  <c r="S20" i="13" s="1"/>
  <c r="E29" i="13"/>
  <c r="Q29" i="13" s="1"/>
  <c r="E21" i="13"/>
  <c r="Q21" i="13" s="1"/>
  <c r="O4" i="13"/>
  <c r="S4" i="13"/>
  <c r="Q5" i="13"/>
  <c r="D23" i="13"/>
  <c r="P23" i="13" s="1"/>
  <c r="F31" i="13"/>
  <c r="R31" i="13" s="1"/>
  <c r="F23" i="13"/>
  <c r="R23" i="13" s="1"/>
  <c r="H31" i="13"/>
  <c r="T31" i="13" s="1"/>
  <c r="H23" i="13"/>
  <c r="T23" i="13" s="1"/>
  <c r="D32" i="13"/>
  <c r="P32" i="13" s="1"/>
  <c r="D24" i="13"/>
  <c r="P24" i="13" s="1"/>
  <c r="F32" i="13"/>
  <c r="R32" i="13" s="1"/>
  <c r="F24" i="13"/>
  <c r="R24" i="13" s="1"/>
  <c r="H32" i="13"/>
  <c r="T32" i="13" s="1"/>
  <c r="H24" i="13"/>
  <c r="T24" i="13" s="1"/>
  <c r="F12" i="13"/>
  <c r="R12" i="13" s="1"/>
  <c r="H12" i="13"/>
  <c r="T12" i="13" s="1"/>
  <c r="F13" i="13"/>
  <c r="R13" i="13" s="1"/>
  <c r="H13" i="13"/>
  <c r="T13" i="13" s="1"/>
  <c r="D14" i="13"/>
  <c r="P14" i="13" s="1"/>
  <c r="F14" i="13"/>
  <c r="R14" i="13" s="1"/>
  <c r="H14" i="13"/>
  <c r="T14" i="13" s="1"/>
  <c r="H15" i="13"/>
  <c r="T15" i="13" s="1"/>
  <c r="F16" i="13"/>
  <c r="R16" i="13" s="1"/>
  <c r="D20" i="13"/>
  <c r="P20" i="13" s="1"/>
  <c r="H20" i="13"/>
  <c r="T20" i="13" s="1"/>
  <c r="F21" i="13"/>
  <c r="R21" i="13" s="1"/>
  <c r="D22" i="13"/>
  <c r="P22" i="13" s="1"/>
  <c r="H22" i="13"/>
  <c r="T22" i="13" s="1"/>
  <c r="E28" i="13"/>
  <c r="Q28" i="13" s="1"/>
  <c r="E20" i="13"/>
  <c r="Q20" i="13" s="1"/>
  <c r="G29" i="13"/>
  <c r="S29" i="13" s="1"/>
  <c r="C30" i="13"/>
  <c r="O30" i="13" s="1"/>
  <c r="C22" i="13"/>
  <c r="O22" i="13" s="1"/>
  <c r="E22" i="13"/>
  <c r="Q22" i="13" s="1"/>
  <c r="G30" i="13"/>
  <c r="S30" i="13" s="1"/>
  <c r="G22" i="13"/>
  <c r="S22" i="13" s="1"/>
  <c r="C31" i="13"/>
  <c r="O31" i="13" s="1"/>
  <c r="C15" i="13"/>
  <c r="O15" i="13" s="1"/>
  <c r="E31" i="13"/>
  <c r="Q31" i="13" s="1"/>
  <c r="E23" i="13"/>
  <c r="Q23" i="13" s="1"/>
  <c r="E15" i="13"/>
  <c r="Q15" i="13" s="1"/>
  <c r="G31" i="13"/>
  <c r="S31" i="13" s="1"/>
  <c r="G15" i="13"/>
  <c r="S15" i="13" s="1"/>
  <c r="C32" i="13"/>
  <c r="O32" i="13" s="1"/>
  <c r="C24" i="13"/>
  <c r="O24" i="13" s="1"/>
  <c r="C16" i="13"/>
  <c r="O16" i="13" s="1"/>
  <c r="E32" i="13"/>
  <c r="Q32" i="13" s="1"/>
  <c r="E24" i="13"/>
  <c r="Q24" i="13" s="1"/>
  <c r="E16" i="13"/>
  <c r="Q16" i="13" s="1"/>
  <c r="G32" i="13"/>
  <c r="S32" i="13" s="1"/>
  <c r="G24" i="13"/>
  <c r="S24" i="13" s="1"/>
  <c r="G16" i="13"/>
  <c r="S16" i="13" s="1"/>
  <c r="C12" i="13"/>
  <c r="O12" i="13" s="1"/>
  <c r="E12" i="13"/>
  <c r="Q12" i="13" s="1"/>
  <c r="G12" i="13"/>
  <c r="S12" i="13" s="1"/>
  <c r="E13" i="13"/>
  <c r="Q13" i="13" s="1"/>
  <c r="C14" i="13"/>
  <c r="O14" i="13" s="1"/>
  <c r="E14" i="13"/>
  <c r="Q14" i="13" s="1"/>
  <c r="G14" i="13"/>
  <c r="S14" i="13" s="1"/>
  <c r="F20" i="13"/>
  <c r="R20" i="13" s="1"/>
  <c r="D21" i="13"/>
  <c r="P21" i="13" s="1"/>
  <c r="H21" i="13"/>
  <c r="T21" i="13" s="1"/>
  <c r="F22" i="13"/>
  <c r="R22" i="13" s="1"/>
  <c r="G6" i="12"/>
  <c r="G30" i="12" s="1"/>
  <c r="T30" i="12" s="1"/>
  <c r="G4" i="12"/>
  <c r="G28" i="12" s="1"/>
  <c r="T28" i="12" s="1"/>
  <c r="E6" i="12"/>
  <c r="E30" i="12" s="1"/>
  <c r="R30" i="12" s="1"/>
  <c r="C5" i="12"/>
  <c r="C29" i="12" s="1"/>
  <c r="P29" i="12" s="1"/>
  <c r="E5" i="12"/>
  <c r="E29" i="12" s="1"/>
  <c r="R29" i="12" s="1"/>
  <c r="G5" i="12"/>
  <c r="G29" i="12" s="1"/>
  <c r="T29" i="12" s="1"/>
  <c r="I5" i="12"/>
  <c r="I29" i="12" s="1"/>
  <c r="V29" i="12" s="1"/>
  <c r="R4" i="12"/>
  <c r="T4" i="12"/>
  <c r="V4" i="12"/>
  <c r="P5" i="12"/>
  <c r="R5" i="12"/>
  <c r="T5" i="12"/>
  <c r="V5" i="12"/>
  <c r="P6" i="12"/>
  <c r="R6" i="12"/>
  <c r="V6" i="12"/>
  <c r="C31" i="12"/>
  <c r="P31" i="12" s="1"/>
  <c r="C23" i="12"/>
  <c r="P23" i="12" s="1"/>
  <c r="E31" i="12"/>
  <c r="R31" i="12" s="1"/>
  <c r="E23" i="12"/>
  <c r="R23" i="12" s="1"/>
  <c r="G31" i="12"/>
  <c r="T31" i="12" s="1"/>
  <c r="G23" i="12"/>
  <c r="T23" i="12" s="1"/>
  <c r="I31" i="12"/>
  <c r="V31" i="12" s="1"/>
  <c r="I23" i="12"/>
  <c r="V23" i="12" s="1"/>
  <c r="P7" i="12"/>
  <c r="R7" i="12"/>
  <c r="T7" i="12"/>
  <c r="V7" i="12"/>
  <c r="C32" i="12"/>
  <c r="P32" i="12" s="1"/>
  <c r="C24" i="12"/>
  <c r="P24" i="12" s="1"/>
  <c r="E32" i="12"/>
  <c r="R32" i="12" s="1"/>
  <c r="E24" i="12"/>
  <c r="R24" i="12" s="1"/>
  <c r="G32" i="12"/>
  <c r="T32" i="12" s="1"/>
  <c r="G24" i="12"/>
  <c r="T24" i="12" s="1"/>
  <c r="I32" i="12"/>
  <c r="V32" i="12" s="1"/>
  <c r="I24" i="12"/>
  <c r="V24" i="12" s="1"/>
  <c r="P8" i="12"/>
  <c r="R8" i="12"/>
  <c r="T8" i="12"/>
  <c r="V8" i="12"/>
  <c r="C12" i="12"/>
  <c r="P12" i="12" s="1"/>
  <c r="E12" i="12"/>
  <c r="R12" i="12" s="1"/>
  <c r="G12" i="12"/>
  <c r="T12" i="12" s="1"/>
  <c r="I12" i="12"/>
  <c r="V12" i="12" s="1"/>
  <c r="C13" i="12"/>
  <c r="P13" i="12" s="1"/>
  <c r="G13" i="12"/>
  <c r="T13" i="12" s="1"/>
  <c r="C14" i="12"/>
  <c r="P14" i="12" s="1"/>
  <c r="G14" i="12"/>
  <c r="T14" i="12" s="1"/>
  <c r="I14" i="12"/>
  <c r="V14" i="12" s="1"/>
  <c r="C15" i="12"/>
  <c r="P15" i="12" s="1"/>
  <c r="E15" i="12"/>
  <c r="R15" i="12" s="1"/>
  <c r="G15" i="12"/>
  <c r="T15" i="12" s="1"/>
  <c r="I15" i="12"/>
  <c r="V15" i="12" s="1"/>
  <c r="C16" i="12"/>
  <c r="P16" i="12" s="1"/>
  <c r="E16" i="12"/>
  <c r="R16" i="12" s="1"/>
  <c r="G16" i="12"/>
  <c r="T16" i="12" s="1"/>
  <c r="I16" i="12"/>
  <c r="V16" i="12" s="1"/>
  <c r="E20" i="12"/>
  <c r="R20" i="12" s="1"/>
  <c r="I20" i="12"/>
  <c r="V20" i="12" s="1"/>
  <c r="I21" i="12"/>
  <c r="V21" i="12" s="1"/>
  <c r="I22" i="12"/>
  <c r="V22" i="12" s="1"/>
  <c r="D28" i="12"/>
  <c r="Q28" i="12" s="1"/>
  <c r="D20" i="12"/>
  <c r="Q20" i="12" s="1"/>
  <c r="F28" i="12"/>
  <c r="S28" i="12" s="1"/>
  <c r="F20" i="12"/>
  <c r="S20" i="12" s="1"/>
  <c r="H28" i="12"/>
  <c r="U28" i="12" s="1"/>
  <c r="H20" i="12"/>
  <c r="U20" i="12" s="1"/>
  <c r="Q4" i="12"/>
  <c r="S4" i="12"/>
  <c r="U4" i="12"/>
  <c r="D29" i="12"/>
  <c r="Q29" i="12" s="1"/>
  <c r="D21" i="12"/>
  <c r="Q21" i="12" s="1"/>
  <c r="F29" i="12"/>
  <c r="S29" i="12" s="1"/>
  <c r="F21" i="12"/>
  <c r="S21" i="12" s="1"/>
  <c r="H29" i="12"/>
  <c r="U29" i="12" s="1"/>
  <c r="H21" i="12"/>
  <c r="U21" i="12" s="1"/>
  <c r="Q5" i="12"/>
  <c r="S5" i="12"/>
  <c r="U5" i="12"/>
  <c r="D30" i="12"/>
  <c r="Q30" i="12" s="1"/>
  <c r="D22" i="12"/>
  <c r="Q22" i="12" s="1"/>
  <c r="F30" i="12"/>
  <c r="S30" i="12" s="1"/>
  <c r="F22" i="12"/>
  <c r="S22" i="12" s="1"/>
  <c r="H30" i="12"/>
  <c r="U30" i="12" s="1"/>
  <c r="H22" i="12"/>
  <c r="U22" i="12" s="1"/>
  <c r="Q6" i="12"/>
  <c r="S6" i="12"/>
  <c r="U6" i="12"/>
  <c r="D31" i="12"/>
  <c r="Q31" i="12" s="1"/>
  <c r="D23" i="12"/>
  <c r="Q23" i="12" s="1"/>
  <c r="F31" i="12"/>
  <c r="S31" i="12" s="1"/>
  <c r="F23" i="12"/>
  <c r="S23" i="12" s="1"/>
  <c r="H31" i="12"/>
  <c r="U31" i="12" s="1"/>
  <c r="H23" i="12"/>
  <c r="U23" i="12" s="1"/>
  <c r="Q7" i="12"/>
  <c r="S7" i="12"/>
  <c r="U7" i="12"/>
  <c r="D32" i="12"/>
  <c r="Q32" i="12" s="1"/>
  <c r="D24" i="12"/>
  <c r="Q24" i="12" s="1"/>
  <c r="F32" i="12"/>
  <c r="S32" i="12" s="1"/>
  <c r="F24" i="12"/>
  <c r="S24" i="12" s="1"/>
  <c r="H32" i="12"/>
  <c r="U32" i="12" s="1"/>
  <c r="H24" i="12"/>
  <c r="U24" i="12" s="1"/>
  <c r="Q8" i="12"/>
  <c r="S8" i="12"/>
  <c r="U8" i="12"/>
  <c r="D12" i="12"/>
  <c r="Q12" i="12" s="1"/>
  <c r="F12" i="12"/>
  <c r="S12" i="12" s="1"/>
  <c r="H12" i="12"/>
  <c r="U12" i="12" s="1"/>
  <c r="D13" i="12"/>
  <c r="Q13" i="12" s="1"/>
  <c r="F13" i="12"/>
  <c r="S13" i="12" s="1"/>
  <c r="H13" i="12"/>
  <c r="U13" i="12" s="1"/>
  <c r="D14" i="12"/>
  <c r="Q14" i="12" s="1"/>
  <c r="F14" i="12"/>
  <c r="S14" i="12" s="1"/>
  <c r="H14" i="12"/>
  <c r="U14" i="12" s="1"/>
  <c r="D15" i="12"/>
  <c r="Q15" i="12" s="1"/>
  <c r="F15" i="12"/>
  <c r="S15" i="12" s="1"/>
  <c r="H15" i="12"/>
  <c r="U15" i="12" s="1"/>
  <c r="D16" i="12"/>
  <c r="Q16" i="12" s="1"/>
  <c r="F16" i="12"/>
  <c r="S16" i="12" s="1"/>
  <c r="H16" i="12"/>
  <c r="U16" i="12" s="1"/>
  <c r="C20" i="12"/>
  <c r="P20" i="12" s="1"/>
  <c r="G20" i="12"/>
  <c r="T20" i="12" s="1"/>
  <c r="C21" i="12"/>
  <c r="P21" i="12" s="1"/>
  <c r="G21" i="12"/>
  <c r="T21" i="12" s="1"/>
  <c r="C22" i="12"/>
  <c r="P22" i="12" s="1"/>
  <c r="G22" i="12"/>
  <c r="T22" i="12" s="1"/>
  <c r="I5" i="11"/>
  <c r="W5" i="11" s="1"/>
  <c r="I6" i="11"/>
  <c r="W6" i="11" s="1"/>
  <c r="I7" i="11"/>
  <c r="W7" i="11" s="1"/>
  <c r="H4" i="11"/>
  <c r="H28" i="11" s="1"/>
  <c r="V28" i="11" s="1"/>
  <c r="H6" i="11"/>
  <c r="F6" i="11"/>
  <c r="F30" i="11" s="1"/>
  <c r="T30" i="11" s="1"/>
  <c r="D4" i="11"/>
  <c r="D28" i="11" s="1"/>
  <c r="R28" i="11" s="1"/>
  <c r="D6" i="11"/>
  <c r="C7" i="11"/>
  <c r="Q7" i="11" s="1"/>
  <c r="D5" i="11"/>
  <c r="D21" i="11" s="1"/>
  <c r="R21" i="11" s="1"/>
  <c r="F5" i="11"/>
  <c r="H5" i="11"/>
  <c r="H21" i="11" s="1"/>
  <c r="V21" i="11" s="1"/>
  <c r="J5" i="11"/>
  <c r="Q4" i="11"/>
  <c r="S4" i="11"/>
  <c r="U4" i="11"/>
  <c r="W4" i="11"/>
  <c r="D29" i="11"/>
  <c r="R29" i="11" s="1"/>
  <c r="F29" i="11"/>
  <c r="T29" i="11" s="1"/>
  <c r="F21" i="11"/>
  <c r="T21" i="11" s="1"/>
  <c r="J29" i="11"/>
  <c r="X29" i="11" s="1"/>
  <c r="J21" i="11"/>
  <c r="X21" i="11" s="1"/>
  <c r="D30" i="11"/>
  <c r="R30" i="11" s="1"/>
  <c r="D22" i="11"/>
  <c r="R22" i="11" s="1"/>
  <c r="F22" i="11"/>
  <c r="T22" i="11" s="1"/>
  <c r="H30" i="11"/>
  <c r="V30" i="11" s="1"/>
  <c r="H22" i="11"/>
  <c r="V22" i="11" s="1"/>
  <c r="J30" i="11"/>
  <c r="X30" i="11" s="1"/>
  <c r="J22" i="11"/>
  <c r="X22" i="11" s="1"/>
  <c r="D31" i="11"/>
  <c r="R31" i="11" s="1"/>
  <c r="D23" i="11"/>
  <c r="R23" i="11" s="1"/>
  <c r="F31" i="11"/>
  <c r="T31" i="11" s="1"/>
  <c r="F23" i="11"/>
  <c r="T23" i="11" s="1"/>
  <c r="H31" i="11"/>
  <c r="V31" i="11" s="1"/>
  <c r="H23" i="11"/>
  <c r="V23" i="11" s="1"/>
  <c r="J31" i="11"/>
  <c r="X31" i="11" s="1"/>
  <c r="J23" i="11"/>
  <c r="X23" i="11" s="1"/>
  <c r="D32" i="11"/>
  <c r="R32" i="11" s="1"/>
  <c r="D24" i="11"/>
  <c r="R24" i="11" s="1"/>
  <c r="F32" i="11"/>
  <c r="T32" i="11" s="1"/>
  <c r="F24" i="11"/>
  <c r="T24" i="11" s="1"/>
  <c r="H32" i="11"/>
  <c r="V32" i="11" s="1"/>
  <c r="H24" i="11"/>
  <c r="V24" i="11" s="1"/>
  <c r="J32" i="11"/>
  <c r="X32" i="11" s="1"/>
  <c r="J24" i="11"/>
  <c r="X24" i="11" s="1"/>
  <c r="D12" i="11"/>
  <c r="R12" i="11" s="1"/>
  <c r="F12" i="11"/>
  <c r="T12" i="11" s="1"/>
  <c r="H12" i="11"/>
  <c r="V12" i="11" s="1"/>
  <c r="J12" i="11"/>
  <c r="X12" i="11" s="1"/>
  <c r="D13" i="11"/>
  <c r="R13" i="11" s="1"/>
  <c r="F13" i="11"/>
  <c r="T13" i="11" s="1"/>
  <c r="H13" i="11"/>
  <c r="V13" i="11" s="1"/>
  <c r="J13" i="11"/>
  <c r="X13" i="11" s="1"/>
  <c r="D14" i="11"/>
  <c r="R14" i="11" s="1"/>
  <c r="F14" i="11"/>
  <c r="T14" i="11" s="1"/>
  <c r="H14" i="11"/>
  <c r="V14" i="11" s="1"/>
  <c r="J14" i="11"/>
  <c r="X14" i="11" s="1"/>
  <c r="D15" i="11"/>
  <c r="R15" i="11" s="1"/>
  <c r="F15" i="11"/>
  <c r="T15" i="11" s="1"/>
  <c r="H15" i="11"/>
  <c r="V15" i="11" s="1"/>
  <c r="J15" i="11"/>
  <c r="X15" i="11" s="1"/>
  <c r="D16" i="11"/>
  <c r="R16" i="11" s="1"/>
  <c r="F16" i="11"/>
  <c r="T16" i="11" s="1"/>
  <c r="H16" i="11"/>
  <c r="V16" i="11" s="1"/>
  <c r="J16" i="11"/>
  <c r="X16" i="11" s="1"/>
  <c r="D20" i="11"/>
  <c r="R20" i="11" s="1"/>
  <c r="F20" i="11"/>
  <c r="T20" i="11" s="1"/>
  <c r="H20" i="11"/>
  <c r="V20" i="11" s="1"/>
  <c r="J20" i="11"/>
  <c r="X20" i="11" s="1"/>
  <c r="R4" i="11"/>
  <c r="T4" i="11"/>
  <c r="V4" i="11"/>
  <c r="X4" i="11"/>
  <c r="C29" i="11"/>
  <c r="Q29" i="11" s="1"/>
  <c r="C21" i="11"/>
  <c r="Q21" i="11" s="1"/>
  <c r="E29" i="11"/>
  <c r="S29" i="11" s="1"/>
  <c r="E21" i="11"/>
  <c r="S21" i="11" s="1"/>
  <c r="G29" i="11"/>
  <c r="U29" i="11" s="1"/>
  <c r="G21" i="11"/>
  <c r="U21" i="11" s="1"/>
  <c r="I29" i="11"/>
  <c r="W29" i="11" s="1"/>
  <c r="I21" i="11"/>
  <c r="W21" i="11" s="1"/>
  <c r="R5" i="11"/>
  <c r="T5" i="11"/>
  <c r="V5" i="11"/>
  <c r="X5" i="11"/>
  <c r="C30" i="11"/>
  <c r="Q30" i="11" s="1"/>
  <c r="C22" i="11"/>
  <c r="Q22" i="11" s="1"/>
  <c r="E30" i="11"/>
  <c r="S30" i="11" s="1"/>
  <c r="E22" i="11"/>
  <c r="S22" i="11" s="1"/>
  <c r="G30" i="11"/>
  <c r="U30" i="11" s="1"/>
  <c r="G22" i="11"/>
  <c r="U22" i="11" s="1"/>
  <c r="I30" i="11"/>
  <c r="W30" i="11" s="1"/>
  <c r="R6" i="11"/>
  <c r="T6" i="11"/>
  <c r="V6" i="11"/>
  <c r="X6" i="11"/>
  <c r="C31" i="11"/>
  <c r="Q31" i="11" s="1"/>
  <c r="C23" i="11"/>
  <c r="Q23" i="11" s="1"/>
  <c r="E31" i="11"/>
  <c r="S31" i="11" s="1"/>
  <c r="E23" i="11"/>
  <c r="S23" i="11" s="1"/>
  <c r="G31" i="11"/>
  <c r="U31" i="11" s="1"/>
  <c r="G23" i="11"/>
  <c r="U23" i="11" s="1"/>
  <c r="I31" i="11"/>
  <c r="W31" i="11" s="1"/>
  <c r="I23" i="11"/>
  <c r="W23" i="11" s="1"/>
  <c r="R7" i="11"/>
  <c r="T7" i="11"/>
  <c r="V7" i="11"/>
  <c r="X7" i="11"/>
  <c r="C32" i="11"/>
  <c r="Q32" i="11" s="1"/>
  <c r="C24" i="11"/>
  <c r="Q24" i="11" s="1"/>
  <c r="E32" i="11"/>
  <c r="S32" i="11" s="1"/>
  <c r="E24" i="11"/>
  <c r="S24" i="11" s="1"/>
  <c r="G32" i="11"/>
  <c r="U32" i="11" s="1"/>
  <c r="G24" i="11"/>
  <c r="U24" i="11" s="1"/>
  <c r="I32" i="11"/>
  <c r="W32" i="11" s="1"/>
  <c r="I24" i="11"/>
  <c r="W24" i="11" s="1"/>
  <c r="R8" i="11"/>
  <c r="T8" i="11"/>
  <c r="V8" i="11"/>
  <c r="X8" i="11"/>
  <c r="C12" i="11"/>
  <c r="Q12" i="11" s="1"/>
  <c r="E12" i="11"/>
  <c r="S12" i="11" s="1"/>
  <c r="G12" i="11"/>
  <c r="U12" i="11" s="1"/>
  <c r="I12" i="11"/>
  <c r="W12" i="11" s="1"/>
  <c r="C13" i="11"/>
  <c r="Q13" i="11" s="1"/>
  <c r="E13" i="11"/>
  <c r="S13" i="11" s="1"/>
  <c r="G13" i="11"/>
  <c r="U13" i="11" s="1"/>
  <c r="I13" i="11"/>
  <c r="W13" i="11" s="1"/>
  <c r="C14" i="11"/>
  <c r="Q14" i="11" s="1"/>
  <c r="E14" i="11"/>
  <c r="S14" i="11" s="1"/>
  <c r="G14" i="11"/>
  <c r="U14" i="11" s="1"/>
  <c r="C15" i="11"/>
  <c r="Q15" i="11" s="1"/>
  <c r="E15" i="11"/>
  <c r="S15" i="11" s="1"/>
  <c r="G15" i="11"/>
  <c r="U15" i="11" s="1"/>
  <c r="I15" i="11"/>
  <c r="W15" i="11" s="1"/>
  <c r="C16" i="11"/>
  <c r="Q16" i="11" s="1"/>
  <c r="E16" i="11"/>
  <c r="S16" i="11" s="1"/>
  <c r="G16" i="11"/>
  <c r="U16" i="11" s="1"/>
  <c r="I16" i="11"/>
  <c r="W16" i="11" s="1"/>
  <c r="C20" i="11"/>
  <c r="Q20" i="11" s="1"/>
  <c r="E20" i="11"/>
  <c r="S20" i="11" s="1"/>
  <c r="G20" i="11"/>
  <c r="U20" i="11" s="1"/>
  <c r="I20" i="11"/>
  <c r="W20" i="11" s="1"/>
  <c r="J5" i="10"/>
  <c r="J21" i="10" s="1"/>
  <c r="Y21" i="10" s="1"/>
  <c r="K4" i="10"/>
  <c r="K28" i="10" s="1"/>
  <c r="Z28" i="10" s="1"/>
  <c r="F6" i="10"/>
  <c r="U6" i="10" s="1"/>
  <c r="H32" i="10"/>
  <c r="W32" i="10" s="1"/>
  <c r="D32" i="10"/>
  <c r="I6" i="10"/>
  <c r="I30" i="10" s="1"/>
  <c r="X30" i="10" s="1"/>
  <c r="G4" i="10"/>
  <c r="G28" i="10" s="1"/>
  <c r="V28" i="10" s="1"/>
  <c r="E6" i="10"/>
  <c r="E30" i="10" s="1"/>
  <c r="T30" i="10" s="1"/>
  <c r="C6" i="10"/>
  <c r="G6" i="10"/>
  <c r="G30" i="10" s="1"/>
  <c r="V30" i="10" s="1"/>
  <c r="D4" i="10"/>
  <c r="D28" i="10" s="1"/>
  <c r="S28" i="10" s="1"/>
  <c r="D7" i="10"/>
  <c r="D31" i="10" s="1"/>
  <c r="S31" i="10" s="1"/>
  <c r="I4" i="10"/>
  <c r="I28" i="10" s="1"/>
  <c r="X28" i="10" s="1"/>
  <c r="K6" i="10"/>
  <c r="K30" i="10" s="1"/>
  <c r="Z30" i="10" s="1"/>
  <c r="D6" i="10"/>
  <c r="D30" i="10" s="1"/>
  <c r="S30" i="10" s="1"/>
  <c r="J6" i="10"/>
  <c r="Y6" i="10" s="1"/>
  <c r="J7" i="10"/>
  <c r="Y7" i="10" s="1"/>
  <c r="J32" i="10"/>
  <c r="Y32" i="10" s="1"/>
  <c r="K20" i="10"/>
  <c r="Z20" i="10" s="1"/>
  <c r="I22" i="10"/>
  <c r="X22" i="10" s="1"/>
  <c r="K22" i="10"/>
  <c r="Z22" i="10" s="1"/>
  <c r="E24" i="10"/>
  <c r="T24" i="10" s="1"/>
  <c r="G32" i="10"/>
  <c r="V32" i="10" s="1"/>
  <c r="I32" i="10"/>
  <c r="X32" i="10" s="1"/>
  <c r="K32" i="10"/>
  <c r="Z32" i="10" s="1"/>
  <c r="K24" i="10"/>
  <c r="Z24" i="10" s="1"/>
  <c r="Z8" i="10"/>
  <c r="I16" i="10"/>
  <c r="X16" i="10" s="1"/>
  <c r="I5" i="10"/>
  <c r="K5" i="10"/>
  <c r="E7" i="10"/>
  <c r="I7" i="10"/>
  <c r="K7" i="10"/>
  <c r="S32" i="10"/>
  <c r="T8" i="10"/>
  <c r="X8" i="10"/>
  <c r="K12" i="10"/>
  <c r="Z12" i="10" s="1"/>
  <c r="C14" i="10"/>
  <c r="R14" i="10" s="1"/>
  <c r="K14" i="10"/>
  <c r="Z14" i="10" s="1"/>
  <c r="G16" i="10"/>
  <c r="V16" i="10" s="1"/>
  <c r="K16" i="10"/>
  <c r="Z16" i="10" s="1"/>
  <c r="Y5" i="10"/>
  <c r="S8" i="10"/>
  <c r="U8" i="10"/>
  <c r="Y8" i="10"/>
  <c r="D12" i="10"/>
  <c r="S12" i="10" s="1"/>
  <c r="D16" i="10"/>
  <c r="S16" i="10" s="1"/>
  <c r="H16" i="10"/>
  <c r="W16" i="10" s="1"/>
  <c r="D20" i="10"/>
  <c r="S20" i="10" s="1"/>
  <c r="D24" i="10"/>
  <c r="S24" i="10" s="1"/>
  <c r="H24" i="10"/>
  <c r="W24" i="10" s="1"/>
  <c r="L5" i="9"/>
  <c r="L6" i="9"/>
  <c r="L4" i="9"/>
  <c r="L7" i="9"/>
  <c r="L8" i="9"/>
  <c r="C12" i="9"/>
  <c r="K12" i="9" s="1"/>
  <c r="C13" i="9"/>
  <c r="K13" i="9" s="1"/>
  <c r="C14" i="9"/>
  <c r="K14" i="9" s="1"/>
  <c r="C15" i="9"/>
  <c r="K15" i="9" s="1"/>
  <c r="C16" i="9"/>
  <c r="K16" i="9" s="1"/>
  <c r="C20" i="9"/>
  <c r="K20" i="9" s="1"/>
  <c r="C21" i="9"/>
  <c r="K21" i="9" s="1"/>
  <c r="C22" i="9"/>
  <c r="K22" i="9" s="1"/>
  <c r="C23" i="9"/>
  <c r="K23" i="9" s="1"/>
  <c r="C24" i="9"/>
  <c r="K24" i="9" s="1"/>
  <c r="C28" i="9"/>
  <c r="K28" i="9" s="1"/>
  <c r="C29" i="9"/>
  <c r="K29" i="9" s="1"/>
  <c r="C30" i="9"/>
  <c r="K30" i="9" s="1"/>
  <c r="C31" i="9"/>
  <c r="K31" i="9" s="1"/>
  <c r="C32" i="9"/>
  <c r="K32" i="9" s="1"/>
  <c r="D12" i="9"/>
  <c r="L12" i="9" s="1"/>
  <c r="D13" i="9"/>
  <c r="L13" i="9" s="1"/>
  <c r="D14" i="9"/>
  <c r="L14" i="9" s="1"/>
  <c r="D15" i="9"/>
  <c r="L15" i="9" s="1"/>
  <c r="D16" i="9"/>
  <c r="L16" i="9" s="1"/>
  <c r="D20" i="9"/>
  <c r="L20" i="9" s="1"/>
  <c r="D21" i="9"/>
  <c r="L21" i="9" s="1"/>
  <c r="D22" i="9"/>
  <c r="L22" i="9" s="1"/>
  <c r="D23" i="9"/>
  <c r="L23" i="9" s="1"/>
  <c r="D24" i="9"/>
  <c r="L24" i="9" s="1"/>
  <c r="C30" i="10" l="1"/>
  <c r="R30" i="10" s="1"/>
  <c r="D15" i="13"/>
  <c r="P15" i="13" s="1"/>
  <c r="D12" i="13"/>
  <c r="P12" i="13" s="1"/>
  <c r="D31" i="13"/>
  <c r="P31" i="13" s="1"/>
  <c r="P4" i="13"/>
  <c r="E30" i="13"/>
  <c r="Q30" i="13" s="1"/>
  <c r="D14" i="14"/>
  <c r="O14" i="14" s="1"/>
  <c r="D12" i="14"/>
  <c r="O12" i="14" s="1"/>
  <c r="O6" i="14"/>
  <c r="O4" i="14"/>
  <c r="C12" i="14"/>
  <c r="N12" i="14" s="1"/>
  <c r="N6" i="14"/>
  <c r="C22" i="14"/>
  <c r="N22" i="14" s="1"/>
  <c r="R4" i="14"/>
  <c r="G20" i="14"/>
  <c r="R20" i="14" s="1"/>
  <c r="R6" i="14"/>
  <c r="E14" i="14"/>
  <c r="P14" i="14" s="1"/>
  <c r="G29" i="14"/>
  <c r="R29" i="14" s="1"/>
  <c r="C29" i="14"/>
  <c r="N29" i="14" s="1"/>
  <c r="E14" i="12"/>
  <c r="R14" i="12" s="1"/>
  <c r="I13" i="12"/>
  <c r="V13" i="12" s="1"/>
  <c r="E13" i="12"/>
  <c r="R13" i="12" s="1"/>
  <c r="P4" i="12"/>
  <c r="G13" i="13"/>
  <c r="S13" i="13" s="1"/>
  <c r="C13" i="13"/>
  <c r="O13" i="13" s="1"/>
  <c r="G23" i="13"/>
  <c r="S23" i="13" s="1"/>
  <c r="C23" i="13"/>
  <c r="O23" i="13" s="1"/>
  <c r="G21" i="13"/>
  <c r="S21" i="13" s="1"/>
  <c r="C21" i="13"/>
  <c r="O21" i="13" s="1"/>
  <c r="D13" i="13"/>
  <c r="P13" i="13" s="1"/>
  <c r="G12" i="14"/>
  <c r="R12" i="14" s="1"/>
  <c r="C14" i="14"/>
  <c r="N14" i="14" s="1"/>
  <c r="E21" i="14"/>
  <c r="P21" i="14" s="1"/>
  <c r="E13" i="14"/>
  <c r="P13" i="14" s="1"/>
  <c r="P4" i="14"/>
  <c r="R5" i="14"/>
  <c r="N5" i="14"/>
  <c r="C29" i="13"/>
  <c r="O29" i="13" s="1"/>
  <c r="T6" i="12"/>
  <c r="E22" i="12"/>
  <c r="R22" i="12" s="1"/>
  <c r="E21" i="12"/>
  <c r="R21" i="12" s="1"/>
  <c r="I14" i="11"/>
  <c r="W14" i="11" s="1"/>
  <c r="I22" i="11"/>
  <c r="W22" i="11" s="1"/>
  <c r="H29" i="11"/>
  <c r="V29" i="11" s="1"/>
  <c r="J13" i="10"/>
  <c r="Y13" i="10" s="1"/>
  <c r="C22" i="10"/>
  <c r="R22" i="10" s="1"/>
  <c r="G20" i="10"/>
  <c r="V20" i="10" s="1"/>
  <c r="G12" i="10"/>
  <c r="V12" i="10" s="1"/>
  <c r="Z6" i="10"/>
  <c r="Z4" i="10"/>
  <c r="T6" i="10"/>
  <c r="I14" i="10"/>
  <c r="X14" i="10" s="1"/>
  <c r="E22" i="10"/>
  <c r="T22" i="10" s="1"/>
  <c r="X6" i="10"/>
  <c r="E5" i="10"/>
  <c r="E29" i="10" s="1"/>
  <c r="T29" i="10" s="1"/>
  <c r="E16" i="10"/>
  <c r="T16" i="10" s="1"/>
  <c r="E14" i="10"/>
  <c r="T14" i="10" s="1"/>
  <c r="I24" i="10"/>
  <c r="X24" i="10" s="1"/>
  <c r="E32" i="10"/>
  <c r="T32" i="10" s="1"/>
  <c r="F32" i="10"/>
  <c r="U32" i="10" s="1"/>
  <c r="D5" i="10"/>
  <c r="D21" i="10" s="1"/>
  <c r="S21" i="10" s="1"/>
  <c r="E4" i="10"/>
  <c r="E28" i="10" s="1"/>
  <c r="T28" i="10" s="1"/>
  <c r="J16" i="10"/>
  <c r="Y16" i="10" s="1"/>
  <c r="F16" i="10"/>
  <c r="U16" i="10" s="1"/>
  <c r="W8" i="10"/>
  <c r="C16" i="10"/>
  <c r="G14" i="10"/>
  <c r="V14" i="10" s="1"/>
  <c r="G5" i="10"/>
  <c r="C5" i="10"/>
  <c r="C29" i="10" s="1"/>
  <c r="R29" i="10" s="1"/>
  <c r="R8" i="10"/>
  <c r="C32" i="10"/>
  <c r="R32" i="10" s="1"/>
  <c r="R6" i="10"/>
  <c r="J29" i="10"/>
  <c r="Y29" i="10" s="1"/>
  <c r="J24" i="10"/>
  <c r="Y24" i="10" s="1"/>
  <c r="F24" i="10"/>
  <c r="U24" i="10" s="1"/>
  <c r="F7" i="10"/>
  <c r="U7" i="10" s="1"/>
  <c r="H5" i="10"/>
  <c r="W5" i="10" s="1"/>
  <c r="C4" i="10"/>
  <c r="C28" i="10" s="1"/>
  <c r="R28" i="10" s="1"/>
  <c r="J4" i="10"/>
  <c r="F4" i="10"/>
  <c r="F5" i="10"/>
  <c r="C12" i="10"/>
  <c r="R12" i="10" s="1"/>
  <c r="G7" i="10"/>
  <c r="G31" i="10" s="1"/>
  <c r="V31" i="10" s="1"/>
  <c r="C7" i="10"/>
  <c r="C31" i="10" s="1"/>
  <c r="R31" i="10" s="1"/>
  <c r="I12" i="10"/>
  <c r="X12" i="10" s="1"/>
  <c r="V8" i="10"/>
  <c r="G24" i="10"/>
  <c r="V24" i="10" s="1"/>
  <c r="C24" i="10"/>
  <c r="R24" i="10" s="1"/>
  <c r="V6" i="10"/>
  <c r="G22" i="10"/>
  <c r="V22" i="10" s="1"/>
  <c r="V4" i="10"/>
  <c r="H6" i="10"/>
  <c r="H14" i="10" s="1"/>
  <c r="W14" i="10" s="1"/>
  <c r="H7" i="10"/>
  <c r="H4" i="10"/>
  <c r="X4" i="10"/>
  <c r="I20" i="10"/>
  <c r="X20" i="10" s="1"/>
  <c r="S7" i="10"/>
  <c r="S6" i="10"/>
  <c r="S4" i="10"/>
  <c r="E20" i="10"/>
  <c r="T20" i="10" s="1"/>
  <c r="E12" i="10"/>
  <c r="T12" i="10" s="1"/>
  <c r="D23" i="10"/>
  <c r="S23" i="10" s="1"/>
  <c r="D22" i="10"/>
  <c r="S22" i="10" s="1"/>
  <c r="D15" i="10"/>
  <c r="S15" i="10" s="1"/>
  <c r="D14" i="10"/>
  <c r="S14" i="10" s="1"/>
  <c r="J15" i="10"/>
  <c r="Y15" i="10" s="1"/>
  <c r="J31" i="10"/>
  <c r="Y31" i="10" s="1"/>
  <c r="J23" i="10"/>
  <c r="Y23" i="10" s="1"/>
  <c r="J14" i="10"/>
  <c r="Y14" i="10" s="1"/>
  <c r="J30" i="10"/>
  <c r="Y30" i="10" s="1"/>
  <c r="J22" i="10"/>
  <c r="Y22" i="10" s="1"/>
  <c r="F14" i="10"/>
  <c r="U14" i="10" s="1"/>
  <c r="F30" i="10"/>
  <c r="U30" i="10" s="1"/>
  <c r="F22" i="10"/>
  <c r="U22" i="10" s="1"/>
  <c r="F15" i="10"/>
  <c r="U15" i="10" s="1"/>
  <c r="F31" i="10"/>
  <c r="U31" i="10" s="1"/>
  <c r="F23" i="10"/>
  <c r="U23" i="10" s="1"/>
  <c r="K31" i="10"/>
  <c r="Z31" i="10" s="1"/>
  <c r="K23" i="10"/>
  <c r="Z23" i="10" s="1"/>
  <c r="K15" i="10"/>
  <c r="Z15" i="10" s="1"/>
  <c r="Z7" i="10"/>
  <c r="C23" i="10"/>
  <c r="R23" i="10" s="1"/>
  <c r="I29" i="10"/>
  <c r="X29" i="10" s="1"/>
  <c r="I21" i="10"/>
  <c r="X21" i="10" s="1"/>
  <c r="I13" i="10"/>
  <c r="X13" i="10" s="1"/>
  <c r="X5" i="10"/>
  <c r="E21" i="10"/>
  <c r="T21" i="10" s="1"/>
  <c r="I31" i="10"/>
  <c r="X31" i="10" s="1"/>
  <c r="I23" i="10"/>
  <c r="X23" i="10" s="1"/>
  <c r="I15" i="10"/>
  <c r="X15" i="10" s="1"/>
  <c r="X7" i="10"/>
  <c r="E31" i="10"/>
  <c r="T31" i="10" s="1"/>
  <c r="E23" i="10"/>
  <c r="T23" i="10" s="1"/>
  <c r="E15" i="10"/>
  <c r="T15" i="10" s="1"/>
  <c r="T7" i="10"/>
  <c r="K29" i="10"/>
  <c r="Z29" i="10" s="1"/>
  <c r="K21" i="10"/>
  <c r="Z21" i="10" s="1"/>
  <c r="K13" i="10"/>
  <c r="Z13" i="10" s="1"/>
  <c r="Z5" i="10"/>
  <c r="G29" i="10"/>
  <c r="V29" i="10" s="1"/>
  <c r="G21" i="10"/>
  <c r="V21" i="10" s="1"/>
  <c r="G13" i="10"/>
  <c r="V13" i="10" s="1"/>
  <c r="V5" i="10"/>
  <c r="R5" i="10"/>
  <c r="D32" i="7"/>
  <c r="M32" i="7" s="1"/>
  <c r="D24" i="7"/>
  <c r="M24" i="7" s="1"/>
  <c r="D16" i="7"/>
  <c r="M16" i="7" s="1"/>
  <c r="M8" i="7"/>
  <c r="D7" i="7"/>
  <c r="D6" i="7"/>
  <c r="D5" i="7"/>
  <c r="D4" i="7"/>
  <c r="E32" i="7"/>
  <c r="N32" i="7" s="1"/>
  <c r="E24" i="7"/>
  <c r="N24" i="7" s="1"/>
  <c r="E16" i="7"/>
  <c r="N16" i="7" s="1"/>
  <c r="N8" i="7"/>
  <c r="E7" i="7"/>
  <c r="E6" i="7"/>
  <c r="E5" i="7"/>
  <c r="E4" i="7"/>
  <c r="C32" i="7" s="1"/>
  <c r="L32" i="7" s="1"/>
  <c r="R16" i="10" l="1"/>
  <c r="AC10" i="10"/>
  <c r="AC4" i="10"/>
  <c r="AC6" i="10"/>
  <c r="AC8" i="10"/>
  <c r="AC3" i="10"/>
  <c r="AC5" i="10"/>
  <c r="AC7" i="10"/>
  <c r="AC9" i="10"/>
  <c r="AD4" i="10"/>
  <c r="AD6" i="10"/>
  <c r="AD8" i="10"/>
  <c r="AD10" i="10"/>
  <c r="R7" i="10"/>
  <c r="AD3" i="10"/>
  <c r="AD5" i="10"/>
  <c r="AD7" i="10"/>
  <c r="AD9" i="10"/>
  <c r="V7" i="10"/>
  <c r="T5" i="10"/>
  <c r="S5" i="10"/>
  <c r="C15" i="10"/>
  <c r="R15" i="10" s="1"/>
  <c r="R4" i="10"/>
  <c r="C21" i="10"/>
  <c r="R21" i="10" s="1"/>
  <c r="E13" i="10"/>
  <c r="T13" i="10" s="1"/>
  <c r="G23" i="10"/>
  <c r="V23" i="10" s="1"/>
  <c r="C20" i="10"/>
  <c r="R20" i="10" s="1"/>
  <c r="W6" i="10"/>
  <c r="T4" i="10"/>
  <c r="D29" i="10"/>
  <c r="S29" i="10" s="1"/>
  <c r="D13" i="10"/>
  <c r="S13" i="10" s="1"/>
  <c r="F21" i="10"/>
  <c r="U21" i="10" s="1"/>
  <c r="F29" i="10"/>
  <c r="U29" i="10" s="1"/>
  <c r="U5" i="10"/>
  <c r="F13" i="10"/>
  <c r="U13" i="10" s="1"/>
  <c r="J20" i="10"/>
  <c r="Y20" i="10" s="1"/>
  <c r="Y4" i="10"/>
  <c r="J12" i="10"/>
  <c r="Y12" i="10" s="1"/>
  <c r="J28" i="10"/>
  <c r="Y28" i="10" s="1"/>
  <c r="H29" i="10"/>
  <c r="W29" i="10" s="1"/>
  <c r="H21" i="10"/>
  <c r="W21" i="10" s="1"/>
  <c r="C13" i="10"/>
  <c r="R13" i="10" s="1"/>
  <c r="G15" i="10"/>
  <c r="V15" i="10" s="1"/>
  <c r="H13" i="10"/>
  <c r="W13" i="10" s="1"/>
  <c r="F20" i="10"/>
  <c r="U20" i="10" s="1"/>
  <c r="F28" i="10"/>
  <c r="U28" i="10" s="1"/>
  <c r="F12" i="10"/>
  <c r="U12" i="10" s="1"/>
  <c r="U4" i="10"/>
  <c r="H31" i="10"/>
  <c r="W31" i="10" s="1"/>
  <c r="H15" i="10"/>
  <c r="W15" i="10" s="1"/>
  <c r="W7" i="10"/>
  <c r="H23" i="10"/>
  <c r="W23" i="10" s="1"/>
  <c r="H28" i="10"/>
  <c r="W28" i="10" s="1"/>
  <c r="H20" i="10"/>
  <c r="W20" i="10" s="1"/>
  <c r="W4" i="10"/>
  <c r="H12" i="10"/>
  <c r="W12" i="10" s="1"/>
  <c r="H30" i="10"/>
  <c r="W30" i="10" s="1"/>
  <c r="H22" i="10"/>
  <c r="W22" i="10" s="1"/>
  <c r="C4" i="7"/>
  <c r="C28" i="7" s="1"/>
  <c r="L28" i="7" s="1"/>
  <c r="C6" i="7"/>
  <c r="L8" i="7"/>
  <c r="C24" i="7"/>
  <c r="L24" i="7" s="1"/>
  <c r="C5" i="7"/>
  <c r="C29" i="7" s="1"/>
  <c r="L29" i="7" s="1"/>
  <c r="C7" i="7"/>
  <c r="C16" i="7"/>
  <c r="L16" i="7" s="1"/>
  <c r="E29" i="7"/>
  <c r="N29" i="7" s="1"/>
  <c r="E21" i="7"/>
  <c r="N21" i="7" s="1"/>
  <c r="E13" i="7"/>
  <c r="N13" i="7" s="1"/>
  <c r="N5" i="7"/>
  <c r="E31" i="7"/>
  <c r="N31" i="7" s="1"/>
  <c r="E23" i="7"/>
  <c r="N23" i="7" s="1"/>
  <c r="E15" i="7"/>
  <c r="N15" i="7" s="1"/>
  <c r="N7" i="7"/>
  <c r="D29" i="7"/>
  <c r="M29" i="7" s="1"/>
  <c r="D21" i="7"/>
  <c r="M21" i="7" s="1"/>
  <c r="D13" i="7"/>
  <c r="M13" i="7" s="1"/>
  <c r="M5" i="7"/>
  <c r="D31" i="7"/>
  <c r="M31" i="7" s="1"/>
  <c r="D23" i="7"/>
  <c r="M23" i="7" s="1"/>
  <c r="D15" i="7"/>
  <c r="M15" i="7" s="1"/>
  <c r="M7" i="7"/>
  <c r="C31" i="7"/>
  <c r="L31" i="7" s="1"/>
  <c r="C23" i="7"/>
  <c r="L23" i="7" s="1"/>
  <c r="C15" i="7"/>
  <c r="L15" i="7" s="1"/>
  <c r="L7" i="7"/>
  <c r="E28" i="7"/>
  <c r="N28" i="7" s="1"/>
  <c r="E20" i="7"/>
  <c r="N20" i="7" s="1"/>
  <c r="E12" i="7"/>
  <c r="N12" i="7" s="1"/>
  <c r="N4" i="7"/>
  <c r="E30" i="7"/>
  <c r="N30" i="7" s="1"/>
  <c r="E22" i="7"/>
  <c r="N22" i="7" s="1"/>
  <c r="E14" i="7"/>
  <c r="N14" i="7" s="1"/>
  <c r="N6" i="7"/>
  <c r="D28" i="7"/>
  <c r="M28" i="7" s="1"/>
  <c r="D20" i="7"/>
  <c r="M20" i="7" s="1"/>
  <c r="D12" i="7"/>
  <c r="M12" i="7" s="1"/>
  <c r="M4" i="7"/>
  <c r="D30" i="7"/>
  <c r="M30" i="7" s="1"/>
  <c r="D22" i="7"/>
  <c r="M22" i="7" s="1"/>
  <c r="D14" i="7"/>
  <c r="M14" i="7" s="1"/>
  <c r="M6" i="7"/>
  <c r="C30" i="7"/>
  <c r="L30" i="7" s="1"/>
  <c r="C22" i="7"/>
  <c r="L22" i="7" s="1"/>
  <c r="C14" i="7"/>
  <c r="L14" i="7" s="1"/>
  <c r="L6" i="7"/>
  <c r="L4" i="7" l="1"/>
  <c r="L5" i="7"/>
  <c r="C20" i="7"/>
  <c r="L20" i="7" s="1"/>
  <c r="C21" i="7"/>
  <c r="L21" i="7" s="1"/>
  <c r="C12" i="7"/>
  <c r="L12" i="7" s="1"/>
  <c r="C13" i="7"/>
  <c r="L13" i="7" s="1"/>
  <c r="F8" i="5" l="1"/>
  <c r="F32" i="5" s="1"/>
  <c r="P32" i="5" s="1"/>
  <c r="F6" i="5"/>
  <c r="F5" i="5"/>
  <c r="F4" i="5"/>
  <c r="F30" i="5" l="1"/>
  <c r="P30" i="5" s="1"/>
  <c r="F22" i="5"/>
  <c r="P22" i="5" s="1"/>
  <c r="F14" i="5"/>
  <c r="P14" i="5" s="1"/>
  <c r="P6" i="5"/>
  <c r="F28" i="5"/>
  <c r="P28" i="5" s="1"/>
  <c r="F20" i="5"/>
  <c r="P20" i="5" s="1"/>
  <c r="F12" i="5"/>
  <c r="P12" i="5" s="1"/>
  <c r="P4" i="5"/>
  <c r="F29" i="5"/>
  <c r="P29" i="5" s="1"/>
  <c r="F21" i="5"/>
  <c r="P21" i="5" s="1"/>
  <c r="F13" i="5"/>
  <c r="P13" i="5" s="1"/>
  <c r="P5" i="5"/>
  <c r="F7" i="5"/>
  <c r="D8" i="5"/>
  <c r="C8" i="5"/>
  <c r="E8" i="5"/>
  <c r="P8" i="5"/>
  <c r="F16" i="5"/>
  <c r="P16" i="5" s="1"/>
  <c r="F24" i="5"/>
  <c r="P24" i="5" s="1"/>
  <c r="C32" i="5" l="1"/>
  <c r="M32" i="5" s="1"/>
  <c r="C24" i="5"/>
  <c r="M24" i="5" s="1"/>
  <c r="C16" i="5"/>
  <c r="M16" i="5" s="1"/>
  <c r="M8" i="5"/>
  <c r="C7" i="5"/>
  <c r="C6" i="5"/>
  <c r="C5" i="5"/>
  <c r="C4" i="5"/>
  <c r="F31" i="5"/>
  <c r="P31" i="5" s="1"/>
  <c r="F23" i="5"/>
  <c r="P23" i="5" s="1"/>
  <c r="F15" i="5"/>
  <c r="P15" i="5" s="1"/>
  <c r="P7" i="5"/>
  <c r="E32" i="5"/>
  <c r="O32" i="5" s="1"/>
  <c r="E24" i="5"/>
  <c r="O24" i="5" s="1"/>
  <c r="E16" i="5"/>
  <c r="O16" i="5" s="1"/>
  <c r="O8" i="5"/>
  <c r="E7" i="5"/>
  <c r="E6" i="5"/>
  <c r="E5" i="5"/>
  <c r="E4" i="5"/>
  <c r="D32" i="5"/>
  <c r="N32" i="5" s="1"/>
  <c r="D24" i="5"/>
  <c r="N24" i="5" s="1"/>
  <c r="D16" i="5"/>
  <c r="N16" i="5" s="1"/>
  <c r="N8" i="5"/>
  <c r="D7" i="5"/>
  <c r="D6" i="5"/>
  <c r="D5" i="5"/>
  <c r="D4" i="5"/>
  <c r="D29" i="5" l="1"/>
  <c r="N29" i="5" s="1"/>
  <c r="D21" i="5"/>
  <c r="N21" i="5" s="1"/>
  <c r="D13" i="5"/>
  <c r="N13" i="5" s="1"/>
  <c r="N5" i="5"/>
  <c r="D31" i="5"/>
  <c r="N31" i="5" s="1"/>
  <c r="D23" i="5"/>
  <c r="N23" i="5" s="1"/>
  <c r="D15" i="5"/>
  <c r="N15" i="5" s="1"/>
  <c r="N7" i="5"/>
  <c r="E31" i="5"/>
  <c r="O31" i="5" s="1"/>
  <c r="E23" i="5"/>
  <c r="O23" i="5" s="1"/>
  <c r="E15" i="5"/>
  <c r="O15" i="5" s="1"/>
  <c r="O7" i="5"/>
  <c r="C29" i="5"/>
  <c r="M29" i="5" s="1"/>
  <c r="C21" i="5"/>
  <c r="M21" i="5" s="1"/>
  <c r="C13" i="5"/>
  <c r="M13" i="5" s="1"/>
  <c r="M5" i="5"/>
  <c r="C31" i="5"/>
  <c r="M31" i="5" s="1"/>
  <c r="C23" i="5"/>
  <c r="M23" i="5" s="1"/>
  <c r="C15" i="5"/>
  <c r="M15" i="5" s="1"/>
  <c r="M7" i="5"/>
  <c r="D28" i="5"/>
  <c r="N28" i="5" s="1"/>
  <c r="D20" i="5"/>
  <c r="N20" i="5" s="1"/>
  <c r="D12" i="5"/>
  <c r="N12" i="5" s="1"/>
  <c r="N4" i="5"/>
  <c r="D30" i="5"/>
  <c r="N30" i="5" s="1"/>
  <c r="D22" i="5"/>
  <c r="N22" i="5" s="1"/>
  <c r="D14" i="5"/>
  <c r="N14" i="5" s="1"/>
  <c r="N6" i="5"/>
  <c r="E28" i="5"/>
  <c r="O28" i="5" s="1"/>
  <c r="E20" i="5"/>
  <c r="O20" i="5" s="1"/>
  <c r="E12" i="5"/>
  <c r="O12" i="5" s="1"/>
  <c r="O4" i="5"/>
  <c r="E30" i="5"/>
  <c r="O30" i="5" s="1"/>
  <c r="E22" i="5"/>
  <c r="O22" i="5" s="1"/>
  <c r="E14" i="5"/>
  <c r="O14" i="5" s="1"/>
  <c r="O6" i="5"/>
  <c r="C28" i="5"/>
  <c r="M28" i="5" s="1"/>
  <c r="C20" i="5"/>
  <c r="M20" i="5" s="1"/>
  <c r="C12" i="5"/>
  <c r="M12" i="5" s="1"/>
  <c r="M4" i="5"/>
  <c r="C30" i="5"/>
  <c r="M30" i="5" s="1"/>
  <c r="C22" i="5"/>
  <c r="M22" i="5" s="1"/>
  <c r="C14" i="5"/>
  <c r="M14" i="5" s="1"/>
  <c r="M6" i="5"/>
  <c r="E29" i="5"/>
  <c r="O29" i="5" s="1"/>
  <c r="E21" i="5"/>
  <c r="O21" i="5" s="1"/>
  <c r="E13" i="5"/>
  <c r="O13" i="5" s="1"/>
  <c r="O5" i="5"/>
  <c r="S2" i="4" l="1"/>
  <c r="T2" i="4"/>
  <c r="U2" i="4"/>
  <c r="V2" i="4"/>
  <c r="W2" i="4"/>
  <c r="X2" i="4"/>
  <c r="Y2" i="4"/>
  <c r="Z2" i="4"/>
  <c r="AA2" i="4"/>
  <c r="E8" i="4"/>
  <c r="I8" i="4" l="1"/>
  <c r="Y8" i="4" s="1"/>
  <c r="E32" i="4"/>
  <c r="E24" i="4"/>
  <c r="E5" i="4"/>
  <c r="E16" i="4"/>
  <c r="E4" i="4"/>
  <c r="E7" i="4"/>
  <c r="E6" i="4"/>
  <c r="L7" i="4"/>
  <c r="L32" i="4"/>
  <c r="AB32" i="4" s="1"/>
  <c r="AB8" i="4"/>
  <c r="L24" i="4"/>
  <c r="AB24" i="4" s="1"/>
  <c r="L16" i="4"/>
  <c r="AB16" i="4" s="1"/>
  <c r="D8" i="4"/>
  <c r="F8" i="4"/>
  <c r="H8" i="4"/>
  <c r="J8" i="4"/>
  <c r="L6" i="4"/>
  <c r="K8" i="4"/>
  <c r="G8" i="4"/>
  <c r="C8" i="4"/>
  <c r="L4" i="4"/>
  <c r="L5" i="4"/>
  <c r="I16" i="4" l="1"/>
  <c r="Y16" i="4" s="1"/>
  <c r="I32" i="4"/>
  <c r="Y32" i="4" s="1"/>
  <c r="I5" i="4"/>
  <c r="I29" i="4" s="1"/>
  <c r="Y29" i="4" s="1"/>
  <c r="I6" i="4"/>
  <c r="I30" i="4" s="1"/>
  <c r="Y30" i="4" s="1"/>
  <c r="I7" i="4"/>
  <c r="I31" i="4" s="1"/>
  <c r="Y31" i="4" s="1"/>
  <c r="I4" i="4"/>
  <c r="I24" i="4"/>
  <c r="Y24" i="4" s="1"/>
  <c r="L28" i="4"/>
  <c r="AB28" i="4" s="1"/>
  <c r="AB4" i="4"/>
  <c r="L20" i="4"/>
  <c r="AB20" i="4" s="1"/>
  <c r="L12" i="4"/>
  <c r="AB12" i="4" s="1"/>
  <c r="G32" i="4"/>
  <c r="G24" i="4"/>
  <c r="G16" i="4"/>
  <c r="G4" i="4"/>
  <c r="W4" i="4" s="1"/>
  <c r="G5" i="4"/>
  <c r="G6" i="4"/>
  <c r="G7" i="4"/>
  <c r="L30" i="4"/>
  <c r="AB30" i="4" s="1"/>
  <c r="AB6" i="4"/>
  <c r="L22" i="4"/>
  <c r="AB22" i="4" s="1"/>
  <c r="L14" i="4"/>
  <c r="AB14" i="4" s="1"/>
  <c r="H32" i="4"/>
  <c r="X32" i="4" s="1"/>
  <c r="X8" i="4"/>
  <c r="H24" i="4"/>
  <c r="X24" i="4" s="1"/>
  <c r="H16" i="4"/>
  <c r="X16" i="4" s="1"/>
  <c r="H4" i="4"/>
  <c r="H5" i="4"/>
  <c r="H6" i="4"/>
  <c r="H7" i="4"/>
  <c r="D32" i="4"/>
  <c r="D24" i="4"/>
  <c r="D16" i="4"/>
  <c r="D4" i="4"/>
  <c r="D5" i="4"/>
  <c r="D6" i="4"/>
  <c r="D7" i="4"/>
  <c r="Y6" i="4"/>
  <c r="I22" i="4"/>
  <c r="Y22" i="4" s="1"/>
  <c r="I14" i="4"/>
  <c r="Y14" i="4" s="1"/>
  <c r="Y4" i="4"/>
  <c r="I28" i="4"/>
  <c r="Y28" i="4" s="1"/>
  <c r="I12" i="4"/>
  <c r="Y12" i="4" s="1"/>
  <c r="I20" i="4"/>
  <c r="Y20" i="4" s="1"/>
  <c r="AB5" i="4"/>
  <c r="L29" i="4"/>
  <c r="AB29" i="4" s="1"/>
  <c r="L21" i="4"/>
  <c r="AB21" i="4" s="1"/>
  <c r="L13" i="4"/>
  <c r="AB13" i="4" s="1"/>
  <c r="C32" i="4"/>
  <c r="C24" i="4"/>
  <c r="C16" i="4"/>
  <c r="C4" i="4"/>
  <c r="S4" i="4" s="1"/>
  <c r="C5" i="4"/>
  <c r="C6" i="4"/>
  <c r="C7" i="4"/>
  <c r="K7" i="4"/>
  <c r="AA8" i="4"/>
  <c r="K24" i="4"/>
  <c r="AA24" i="4" s="1"/>
  <c r="K16" i="4"/>
  <c r="AA16" i="4" s="1"/>
  <c r="K32" i="4"/>
  <c r="AA32" i="4" s="1"/>
  <c r="K6" i="4"/>
  <c r="K4" i="4"/>
  <c r="K5" i="4"/>
  <c r="J32" i="4"/>
  <c r="Z32" i="4" s="1"/>
  <c r="Z8" i="4"/>
  <c r="J24" i="4"/>
  <c r="Z24" i="4" s="1"/>
  <c r="J16" i="4"/>
  <c r="Z16" i="4" s="1"/>
  <c r="J4" i="4"/>
  <c r="J5" i="4"/>
  <c r="J6" i="4"/>
  <c r="J7" i="4"/>
  <c r="F32" i="4"/>
  <c r="F24" i="4"/>
  <c r="F16" i="4"/>
  <c r="F4" i="4"/>
  <c r="F5" i="4"/>
  <c r="F6" i="4"/>
  <c r="F7" i="4"/>
  <c r="AB7" i="4"/>
  <c r="L23" i="4"/>
  <c r="AB23" i="4" s="1"/>
  <c r="L15" i="4"/>
  <c r="AB15" i="4" s="1"/>
  <c r="L31" i="4"/>
  <c r="AB31" i="4" s="1"/>
  <c r="E30" i="4"/>
  <c r="E22" i="4"/>
  <c r="E14" i="4"/>
  <c r="E31" i="4"/>
  <c r="E23" i="4"/>
  <c r="E15" i="4"/>
  <c r="E28" i="4"/>
  <c r="E12" i="4"/>
  <c r="E20" i="4"/>
  <c r="E29" i="4"/>
  <c r="E21" i="4"/>
  <c r="E13" i="4"/>
  <c r="T4" i="4"/>
  <c r="U4" i="4"/>
  <c r="Y7" i="4" l="1"/>
  <c r="I13" i="4"/>
  <c r="Y13" i="4" s="1"/>
  <c r="I15" i="4"/>
  <c r="Y15" i="4" s="1"/>
  <c r="I21" i="4"/>
  <c r="Y21" i="4" s="1"/>
  <c r="I23" i="4"/>
  <c r="Y23" i="4" s="1"/>
  <c r="Y5" i="4"/>
  <c r="F28" i="4"/>
  <c r="V28" i="4" s="1"/>
  <c r="F20" i="4"/>
  <c r="V20" i="4" s="1"/>
  <c r="F12" i="4"/>
  <c r="V12" i="4" s="1"/>
  <c r="Z7" i="4"/>
  <c r="J31" i="4"/>
  <c r="Z31" i="4" s="1"/>
  <c r="J23" i="4"/>
  <c r="Z23" i="4" s="1"/>
  <c r="J15" i="4"/>
  <c r="Z15" i="4" s="1"/>
  <c r="K29" i="4"/>
  <c r="AA29" i="4" s="1"/>
  <c r="K21" i="4"/>
  <c r="AA21" i="4" s="1"/>
  <c r="AA5" i="4"/>
  <c r="K13" i="4"/>
  <c r="AA13" i="4" s="1"/>
  <c r="C29" i="4"/>
  <c r="C21" i="4"/>
  <c r="C13" i="4"/>
  <c r="F31" i="4"/>
  <c r="F23" i="4"/>
  <c r="F15" i="4"/>
  <c r="F29" i="4"/>
  <c r="F21" i="4"/>
  <c r="F13" i="4"/>
  <c r="J30" i="4"/>
  <c r="Z30" i="4" s="1"/>
  <c r="Z6" i="4"/>
  <c r="J22" i="4"/>
  <c r="Z22" i="4" s="1"/>
  <c r="J14" i="4"/>
  <c r="Z14" i="4" s="1"/>
  <c r="J28" i="4"/>
  <c r="Z28" i="4" s="1"/>
  <c r="J20" i="4"/>
  <c r="Z20" i="4" s="1"/>
  <c r="Z4" i="4"/>
  <c r="J12" i="4"/>
  <c r="Z12" i="4" s="1"/>
  <c r="AA4" i="4"/>
  <c r="K28" i="4"/>
  <c r="AA28" i="4" s="1"/>
  <c r="K20" i="4"/>
  <c r="AA20" i="4" s="1"/>
  <c r="K12" i="4"/>
  <c r="AA12" i="4" s="1"/>
  <c r="K31" i="4"/>
  <c r="AA31" i="4" s="1"/>
  <c r="AA7" i="4"/>
  <c r="K23" i="4"/>
  <c r="AA23" i="4" s="1"/>
  <c r="K15" i="4"/>
  <c r="AA15" i="4" s="1"/>
  <c r="C30" i="4"/>
  <c r="C22" i="4"/>
  <c r="C14" i="4"/>
  <c r="C28" i="4"/>
  <c r="C20" i="4"/>
  <c r="C12" i="4"/>
  <c r="S12" i="4" s="1"/>
  <c r="D31" i="4"/>
  <c r="D23" i="4"/>
  <c r="D15" i="4"/>
  <c r="D29" i="4"/>
  <c r="D13" i="4"/>
  <c r="D21" i="4"/>
  <c r="H30" i="4"/>
  <c r="X30" i="4" s="1"/>
  <c r="X6" i="4"/>
  <c r="H22" i="4"/>
  <c r="X22" i="4" s="1"/>
  <c r="H14" i="4"/>
  <c r="X14" i="4" s="1"/>
  <c r="H28" i="4"/>
  <c r="X28" i="4" s="1"/>
  <c r="H20" i="4"/>
  <c r="X20" i="4" s="1"/>
  <c r="X4" i="4"/>
  <c r="H12" i="4"/>
  <c r="X12" i="4" s="1"/>
  <c r="G30" i="4"/>
  <c r="G22" i="4"/>
  <c r="G14" i="4"/>
  <c r="G28" i="4"/>
  <c r="W28" i="4" s="1"/>
  <c r="G20" i="4"/>
  <c r="W20" i="4" s="1"/>
  <c r="G12" i="4"/>
  <c r="W12" i="4" s="1"/>
  <c r="F30" i="4"/>
  <c r="F22" i="4"/>
  <c r="F14" i="4"/>
  <c r="Z5" i="4"/>
  <c r="J29" i="4"/>
  <c r="Z29" i="4" s="1"/>
  <c r="J21" i="4"/>
  <c r="Z21" i="4" s="1"/>
  <c r="J13" i="4"/>
  <c r="Z13" i="4" s="1"/>
  <c r="AA6" i="4"/>
  <c r="K30" i="4"/>
  <c r="AA30" i="4" s="1"/>
  <c r="K22" i="4"/>
  <c r="AA22" i="4" s="1"/>
  <c r="K14" i="4"/>
  <c r="AA14" i="4" s="1"/>
  <c r="C31" i="4"/>
  <c r="C23" i="4"/>
  <c r="C15" i="4"/>
  <c r="D30" i="4"/>
  <c r="D22" i="4"/>
  <c r="D14" i="4"/>
  <c r="D28" i="4"/>
  <c r="T28" i="4" s="1"/>
  <c r="D20" i="4"/>
  <c r="D12" i="4"/>
  <c r="X7" i="4"/>
  <c r="H31" i="4"/>
  <c r="X31" i="4" s="1"/>
  <c r="H23" i="4"/>
  <c r="X23" i="4" s="1"/>
  <c r="H15" i="4"/>
  <c r="X15" i="4" s="1"/>
  <c r="X5" i="4"/>
  <c r="H29" i="4"/>
  <c r="X29" i="4" s="1"/>
  <c r="H21" i="4"/>
  <c r="X21" i="4" s="1"/>
  <c r="H13" i="4"/>
  <c r="X13" i="4" s="1"/>
  <c r="G31" i="4"/>
  <c r="G23" i="4"/>
  <c r="G15" i="4"/>
  <c r="G29" i="4"/>
  <c r="G21" i="4"/>
  <c r="G13" i="4"/>
  <c r="S20" i="4"/>
  <c r="S28" i="4"/>
  <c r="V4" i="4"/>
  <c r="U12" i="4"/>
  <c r="U20" i="4"/>
  <c r="U28" i="4"/>
  <c r="T20" i="4"/>
  <c r="T12" i="4"/>
  <c r="W8" i="4"/>
  <c r="U8" i="4"/>
  <c r="W7" i="4"/>
  <c r="U7" i="4"/>
  <c r="W6" i="4"/>
  <c r="W5" i="4"/>
  <c r="W16" i="4" l="1"/>
  <c r="W24" i="4"/>
  <c r="W32" i="4"/>
  <c r="W14" i="4"/>
  <c r="W22" i="4"/>
  <c r="W30" i="4"/>
  <c r="W31" i="4"/>
  <c r="W15" i="4"/>
  <c r="W23" i="4"/>
  <c r="W29" i="4"/>
  <c r="W13" i="4"/>
  <c r="W21" i="4"/>
  <c r="U32" i="4"/>
  <c r="U16" i="4"/>
  <c r="U24" i="4"/>
  <c r="U15" i="4"/>
  <c r="U23" i="4"/>
  <c r="U31" i="4"/>
  <c r="V6" i="4"/>
  <c r="T7" i="4"/>
  <c r="T6" i="4"/>
  <c r="T8" i="4"/>
  <c r="V8" i="4"/>
  <c r="S5" i="4"/>
  <c r="S6" i="4"/>
  <c r="S7" i="4"/>
  <c r="S8" i="4"/>
  <c r="T5" i="4"/>
  <c r="U5" i="4"/>
  <c r="U6" i="4"/>
  <c r="V5" i="4"/>
  <c r="V7" i="4"/>
  <c r="S23" i="4" l="1"/>
  <c r="S31" i="4"/>
  <c r="S15" i="4"/>
  <c r="S21" i="4"/>
  <c r="S29" i="4"/>
  <c r="S13" i="4"/>
  <c r="S16" i="4"/>
  <c r="S24" i="4"/>
  <c r="S32" i="4"/>
  <c r="S14" i="4"/>
  <c r="S22" i="4"/>
  <c r="S30" i="4"/>
  <c r="T29" i="4"/>
  <c r="T13" i="4"/>
  <c r="T21" i="4"/>
  <c r="T31" i="4"/>
  <c r="T15" i="4"/>
  <c r="T23" i="4"/>
  <c r="T32" i="4"/>
  <c r="T16" i="4"/>
  <c r="T24" i="4"/>
  <c r="T30" i="4"/>
  <c r="T14" i="4"/>
  <c r="T22" i="4"/>
  <c r="U30" i="4"/>
  <c r="U14" i="4"/>
  <c r="U22" i="4"/>
  <c r="U13" i="4"/>
  <c r="U21" i="4"/>
  <c r="U29" i="4"/>
  <c r="V15" i="4"/>
  <c r="V31" i="4"/>
  <c r="V23" i="4"/>
  <c r="V13" i="4"/>
  <c r="V29" i="4"/>
  <c r="V21" i="4"/>
  <c r="V16" i="4"/>
  <c r="V32" i="4"/>
  <c r="V24" i="4"/>
  <c r="V14" i="4"/>
  <c r="V30" i="4"/>
  <c r="V22" i="4"/>
</calcChain>
</file>

<file path=xl/sharedStrings.xml><?xml version="1.0" encoding="utf-8"?>
<sst xmlns="http://schemas.openxmlformats.org/spreadsheetml/2006/main" count="740" uniqueCount="31">
  <si>
    <t>Full Page</t>
  </si>
  <si>
    <t>Frequency</t>
  </si>
  <si>
    <t>Half Page</t>
  </si>
  <si>
    <t>Quarter</t>
  </si>
  <si>
    <t>Eighth</t>
  </si>
  <si>
    <t>1 zone</t>
  </si>
  <si>
    <t>2 zones</t>
  </si>
  <si>
    <t>3 zones</t>
  </si>
  <si>
    <t>4 zones</t>
  </si>
  <si>
    <t>5 zones</t>
  </si>
  <si>
    <t>Enter Base Price Here</t>
  </si>
  <si>
    <t>Percent of full page</t>
  </si>
  <si>
    <t>Percent of Base &gt;</t>
  </si>
  <si>
    <t>rates do not include color</t>
  </si>
  <si>
    <t>Ad Sizes</t>
  </si>
  <si>
    <t>6 zones</t>
  </si>
  <si>
    <t>7 zones</t>
  </si>
  <si>
    <t>8 zones</t>
  </si>
  <si>
    <t>9 zones</t>
  </si>
  <si>
    <t>10 zones</t>
  </si>
  <si>
    <t>Not Recommended</t>
  </si>
  <si>
    <t xml:space="preserve"> for Tab</t>
  </si>
  <si>
    <t>Rates</t>
  </si>
  <si>
    <t>HH Count</t>
  </si>
  <si>
    <t xml:space="preserve">Recommend you </t>
  </si>
  <si>
    <t>don't use this for tabs</t>
  </si>
  <si>
    <t>CPM/Inch</t>
  </si>
  <si>
    <t>Revenue</t>
  </si>
  <si>
    <t>Tab Pages</t>
  </si>
  <si>
    <t>13X</t>
  </si>
  <si>
    <t>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</si>
</sst>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64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10" fillId="0" borderId="5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28575</xdr:rowOff>
    </xdr:from>
    <xdr:to>
      <xdr:col>4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3419475" y="7715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225584</xdr:colOff>
      <xdr:row>3</xdr:row>
      <xdr:rowOff>97244</xdr:rowOff>
    </xdr:from>
    <xdr:to>
      <xdr:col>3</xdr:col>
      <xdr:colOff>403735</xdr:colOff>
      <xdr:row>7</xdr:row>
      <xdr:rowOff>153511</xdr:rowOff>
    </xdr:to>
    <xdr:sp macro="" textlink="">
      <xdr:nvSpPr>
        <xdr:cNvPr id="3" name="Down Arrow 2"/>
        <xdr:cNvSpPr/>
      </xdr:nvSpPr>
      <xdr:spPr>
        <a:xfrm rot="2528591">
          <a:off x="2806859" y="1040219"/>
          <a:ext cx="178151" cy="82779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2</xdr:row>
      <xdr:rowOff>28575</xdr:rowOff>
    </xdr:from>
    <xdr:to>
      <xdr:col>13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5181600" y="40957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539881</xdr:colOff>
      <xdr:row>4</xdr:row>
      <xdr:rowOff>135945</xdr:rowOff>
    </xdr:from>
    <xdr:to>
      <xdr:col>13</xdr:col>
      <xdr:colOff>112444</xdr:colOff>
      <xdr:row>6</xdr:row>
      <xdr:rowOff>49981</xdr:rowOff>
    </xdr:to>
    <xdr:sp macro="" textlink="">
      <xdr:nvSpPr>
        <xdr:cNvPr id="3" name="Down Arrow 2"/>
        <xdr:cNvSpPr/>
      </xdr:nvSpPr>
      <xdr:spPr>
        <a:xfrm rot="2860464">
          <a:off x="7570045" y="763881"/>
          <a:ext cx="295036" cy="791763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28575</xdr:rowOff>
    </xdr:from>
    <xdr:to>
      <xdr:col>5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4029075" y="5048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225584</xdr:colOff>
      <xdr:row>3</xdr:row>
      <xdr:rowOff>97244</xdr:rowOff>
    </xdr:from>
    <xdr:to>
      <xdr:col>4</xdr:col>
      <xdr:colOff>403735</xdr:colOff>
      <xdr:row>7</xdr:row>
      <xdr:rowOff>153511</xdr:rowOff>
    </xdr:to>
    <xdr:sp macro="" textlink="">
      <xdr:nvSpPr>
        <xdr:cNvPr id="3" name="Down Arrow 2"/>
        <xdr:cNvSpPr/>
      </xdr:nvSpPr>
      <xdr:spPr>
        <a:xfrm rot="2528591">
          <a:off x="3416459" y="773519"/>
          <a:ext cx="178151" cy="82779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28575</xdr:rowOff>
    </xdr:from>
    <xdr:to>
      <xdr:col>6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4638675" y="5048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225584</xdr:colOff>
      <xdr:row>3</xdr:row>
      <xdr:rowOff>97244</xdr:rowOff>
    </xdr:from>
    <xdr:to>
      <xdr:col>5</xdr:col>
      <xdr:colOff>403735</xdr:colOff>
      <xdr:row>7</xdr:row>
      <xdr:rowOff>153511</xdr:rowOff>
    </xdr:to>
    <xdr:sp macro="" textlink="">
      <xdr:nvSpPr>
        <xdr:cNvPr id="3" name="Down Arrow 2"/>
        <xdr:cNvSpPr/>
      </xdr:nvSpPr>
      <xdr:spPr>
        <a:xfrm rot="2528591">
          <a:off x="4026059" y="773519"/>
          <a:ext cx="178151" cy="83731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</xdr:row>
      <xdr:rowOff>28575</xdr:rowOff>
    </xdr:from>
    <xdr:to>
      <xdr:col>7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4638675" y="5048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225584</xdr:colOff>
      <xdr:row>3</xdr:row>
      <xdr:rowOff>97244</xdr:rowOff>
    </xdr:from>
    <xdr:to>
      <xdr:col>6</xdr:col>
      <xdr:colOff>403735</xdr:colOff>
      <xdr:row>7</xdr:row>
      <xdr:rowOff>153511</xdr:rowOff>
    </xdr:to>
    <xdr:sp macro="" textlink="">
      <xdr:nvSpPr>
        <xdr:cNvPr id="3" name="Down Arrow 2"/>
        <xdr:cNvSpPr/>
      </xdr:nvSpPr>
      <xdr:spPr>
        <a:xfrm rot="2528591">
          <a:off x="4026059" y="773519"/>
          <a:ext cx="178151" cy="83731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2</xdr:row>
      <xdr:rowOff>28575</xdr:rowOff>
    </xdr:from>
    <xdr:to>
      <xdr:col>8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5791200" y="7715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4</xdr:row>
      <xdr:rowOff>135945</xdr:rowOff>
    </xdr:from>
    <xdr:to>
      <xdr:col>8</xdr:col>
      <xdr:colOff>112444</xdr:colOff>
      <xdr:row>6</xdr:row>
      <xdr:rowOff>49981</xdr:rowOff>
    </xdr:to>
    <xdr:sp macro="" textlink="">
      <xdr:nvSpPr>
        <xdr:cNvPr id="3" name="Down Arrow 2"/>
        <xdr:cNvSpPr/>
      </xdr:nvSpPr>
      <xdr:spPr>
        <a:xfrm rot="2860464">
          <a:off x="5166504" y="1065441"/>
          <a:ext cx="295036" cy="72204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2</xdr:row>
      <xdr:rowOff>28575</xdr:rowOff>
    </xdr:from>
    <xdr:to>
      <xdr:col>9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6400800" y="7715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4</xdr:row>
      <xdr:rowOff>135945</xdr:rowOff>
    </xdr:from>
    <xdr:to>
      <xdr:col>9</xdr:col>
      <xdr:colOff>112444</xdr:colOff>
      <xdr:row>6</xdr:row>
      <xdr:rowOff>49981</xdr:rowOff>
    </xdr:to>
    <xdr:sp macro="" textlink="">
      <xdr:nvSpPr>
        <xdr:cNvPr id="3" name="Down Arrow 2"/>
        <xdr:cNvSpPr/>
      </xdr:nvSpPr>
      <xdr:spPr>
        <a:xfrm rot="2860464">
          <a:off x="5776104" y="1065441"/>
          <a:ext cx="295036" cy="72204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2</xdr:row>
      <xdr:rowOff>28575</xdr:rowOff>
    </xdr:from>
    <xdr:to>
      <xdr:col>10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7010400" y="7715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</xdr:row>
      <xdr:rowOff>135945</xdr:rowOff>
    </xdr:from>
    <xdr:to>
      <xdr:col>10</xdr:col>
      <xdr:colOff>112444</xdr:colOff>
      <xdr:row>6</xdr:row>
      <xdr:rowOff>49981</xdr:rowOff>
    </xdr:to>
    <xdr:sp macro="" textlink="">
      <xdr:nvSpPr>
        <xdr:cNvPr id="3" name="Down Arrow 2"/>
        <xdr:cNvSpPr/>
      </xdr:nvSpPr>
      <xdr:spPr>
        <a:xfrm rot="2860464">
          <a:off x="6385704" y="1065441"/>
          <a:ext cx="295036" cy="72204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</xdr:row>
      <xdr:rowOff>28575</xdr:rowOff>
    </xdr:from>
    <xdr:to>
      <xdr:col>11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7620000" y="7715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</xdr:row>
      <xdr:rowOff>135945</xdr:rowOff>
    </xdr:from>
    <xdr:to>
      <xdr:col>11</xdr:col>
      <xdr:colOff>112444</xdr:colOff>
      <xdr:row>6</xdr:row>
      <xdr:rowOff>49981</xdr:rowOff>
    </xdr:to>
    <xdr:sp macro="" textlink="">
      <xdr:nvSpPr>
        <xdr:cNvPr id="3" name="Down Arrow 2"/>
        <xdr:cNvSpPr/>
      </xdr:nvSpPr>
      <xdr:spPr>
        <a:xfrm rot="2860464">
          <a:off x="6995304" y="1065441"/>
          <a:ext cx="295036" cy="72204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2</xdr:row>
      <xdr:rowOff>28575</xdr:rowOff>
    </xdr:from>
    <xdr:to>
      <xdr:col>12</xdr:col>
      <xdr:colOff>371475</xdr:colOff>
      <xdr:row>2</xdr:row>
      <xdr:rowOff>190500</xdr:rowOff>
    </xdr:to>
    <xdr:sp macro="" textlink="">
      <xdr:nvSpPr>
        <xdr:cNvPr id="2" name="Down Arrow 1"/>
        <xdr:cNvSpPr/>
      </xdr:nvSpPr>
      <xdr:spPr>
        <a:xfrm>
          <a:off x="8229600" y="771525"/>
          <a:ext cx="142875" cy="1619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</xdr:row>
      <xdr:rowOff>135945</xdr:rowOff>
    </xdr:from>
    <xdr:to>
      <xdr:col>12</xdr:col>
      <xdr:colOff>112444</xdr:colOff>
      <xdr:row>6</xdr:row>
      <xdr:rowOff>49981</xdr:rowOff>
    </xdr:to>
    <xdr:sp macro="" textlink="">
      <xdr:nvSpPr>
        <xdr:cNvPr id="3" name="Down Arrow 2"/>
        <xdr:cNvSpPr/>
      </xdr:nvSpPr>
      <xdr:spPr>
        <a:xfrm rot="2860464">
          <a:off x="7570045" y="1030581"/>
          <a:ext cx="295036" cy="791763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3" workbookViewId="0">
      <selection activeCell="J3" sqref="J3"/>
    </sheetView>
  </sheetViews>
  <sheetFormatPr defaultRowHeight="15" x14ac:dyDescent="0.25"/>
  <cols>
    <col min="2" max="2" width="11.28515625" customWidth="1"/>
    <col min="3" max="3" width="16.28515625" style="22" customWidth="1"/>
    <col min="6" max="6" width="9.140625" style="22"/>
    <col min="8" max="8" width="9.140625" style="22"/>
    <col min="9" max="9" width="11.85546875" bestFit="1" customWidth="1"/>
    <col min="10" max="10" width="17" style="22" customWidth="1"/>
    <col min="14" max="14" width="10.140625" bestFit="1" customWidth="1"/>
  </cols>
  <sheetData>
    <row r="1" spans="1:22" ht="36.75" thickBot="1" x14ac:dyDescent="0.6">
      <c r="C1" s="25" t="s">
        <v>22</v>
      </c>
      <c r="D1" s="27"/>
      <c r="E1" s="27"/>
      <c r="F1"/>
      <c r="G1" s="22"/>
      <c r="H1"/>
      <c r="J1" s="31" t="s">
        <v>26</v>
      </c>
      <c r="K1" s="31"/>
      <c r="M1" s="46" t="s">
        <v>27</v>
      </c>
      <c r="N1" s="46"/>
    </row>
    <row r="2" spans="1:22" ht="21.75" thickBot="1" x14ac:dyDescent="0.4">
      <c r="A2" s="21" t="s">
        <v>12</v>
      </c>
      <c r="B2" s="21"/>
      <c r="C2" s="7">
        <v>1</v>
      </c>
      <c r="D2" s="28" t="s">
        <v>10</v>
      </c>
      <c r="E2" s="28"/>
      <c r="F2" s="28"/>
      <c r="G2" s="19" t="s">
        <v>14</v>
      </c>
      <c r="H2" s="19"/>
      <c r="I2" s="33" t="s">
        <v>23</v>
      </c>
      <c r="J2" s="35">
        <v>50</v>
      </c>
      <c r="K2" s="32"/>
      <c r="L2" s="17" t="s">
        <v>28</v>
      </c>
      <c r="M2" s="17" t="s">
        <v>29</v>
      </c>
      <c r="N2" s="17" t="s">
        <v>30</v>
      </c>
    </row>
    <row r="3" spans="1:22" ht="15.75" thickBot="1" x14ac:dyDescent="0.3">
      <c r="A3" s="13" t="s">
        <v>0</v>
      </c>
      <c r="B3" s="13" t="s">
        <v>1</v>
      </c>
      <c r="C3" s="17" t="s">
        <v>5</v>
      </c>
      <c r="E3" s="22"/>
      <c r="F3"/>
      <c r="G3" s="35">
        <v>40</v>
      </c>
      <c r="H3" s="15" t="s">
        <v>0</v>
      </c>
      <c r="I3" s="13" t="s">
        <v>1</v>
      </c>
      <c r="J3" s="22" t="s">
        <v>6</v>
      </c>
      <c r="L3" s="17">
        <v>16</v>
      </c>
      <c r="M3" s="8">
        <f>($C$8*P3)+($C$16*Q3)+($C$24*R3)</f>
        <v>6790</v>
      </c>
      <c r="N3" s="8">
        <f>($C$6*P3)+($C$14*Q3)+($C$22*R3)</f>
        <v>9505.9999999999982</v>
      </c>
      <c r="P3">
        <v>5</v>
      </c>
      <c r="Q3">
        <v>10</v>
      </c>
      <c r="R3">
        <v>24</v>
      </c>
      <c r="T3">
        <v>5</v>
      </c>
      <c r="U3">
        <v>10</v>
      </c>
      <c r="V3">
        <v>24</v>
      </c>
    </row>
    <row r="4" spans="1:22" ht="15.75" thickBot="1" x14ac:dyDescent="0.3">
      <c r="A4" s="13"/>
      <c r="B4" s="13">
        <v>1</v>
      </c>
      <c r="C4" s="48">
        <f t="shared" ref="C4" si="0">C$8*2</f>
        <v>700</v>
      </c>
      <c r="E4" s="34">
        <v>350</v>
      </c>
      <c r="F4"/>
      <c r="G4" s="22"/>
      <c r="H4"/>
      <c r="I4" s="13">
        <v>1</v>
      </c>
      <c r="J4" s="50">
        <f>(C4/$G$3)/J$2</f>
        <v>0.35</v>
      </c>
      <c r="L4" s="17">
        <v>20</v>
      </c>
      <c r="M4" s="8">
        <f t="shared" ref="M4:M10" si="1">($C$8*P4)+($C$16*Q4)+($C$24*R4)</f>
        <v>8540</v>
      </c>
      <c r="N4" s="8">
        <f t="shared" ref="N4:N10" si="2">($C$6*P4)+($C$14*Q4)+($C$22*R4)</f>
        <v>11955.999999999996</v>
      </c>
      <c r="P4">
        <v>6</v>
      </c>
      <c r="Q4">
        <v>12</v>
      </c>
      <c r="R4">
        <v>32</v>
      </c>
      <c r="T4">
        <v>6</v>
      </c>
      <c r="U4">
        <v>12</v>
      </c>
      <c r="V4">
        <v>32</v>
      </c>
    </row>
    <row r="5" spans="1:22" x14ac:dyDescent="0.25">
      <c r="A5" s="13"/>
      <c r="B5" s="13">
        <v>3</v>
      </c>
      <c r="C5" s="48">
        <f t="shared" ref="C5" si="3">C$8*1.6</f>
        <v>560</v>
      </c>
      <c r="E5" s="22"/>
      <c r="F5"/>
      <c r="G5" s="22"/>
      <c r="H5"/>
      <c r="I5" s="13">
        <v>3</v>
      </c>
      <c r="J5" s="50">
        <f>(C5/$G$3)/J$2</f>
        <v>0.28000000000000003</v>
      </c>
      <c r="L5" s="17">
        <v>24</v>
      </c>
      <c r="M5" s="8">
        <f t="shared" si="1"/>
        <v>10080</v>
      </c>
      <c r="N5" s="8">
        <f t="shared" si="2"/>
        <v>14111.999999999996</v>
      </c>
      <c r="P5">
        <v>8</v>
      </c>
      <c r="Q5">
        <v>16</v>
      </c>
      <c r="R5">
        <v>32</v>
      </c>
      <c r="T5">
        <v>8</v>
      </c>
      <c r="U5">
        <v>16</v>
      </c>
      <c r="V5">
        <v>32</v>
      </c>
    </row>
    <row r="6" spans="1:22" x14ac:dyDescent="0.25">
      <c r="A6" s="13"/>
      <c r="B6" s="13">
        <v>6</v>
      </c>
      <c r="C6" s="48">
        <f t="shared" ref="C6" si="4">C$8*1.4</f>
        <v>489.99999999999994</v>
      </c>
      <c r="E6" s="22"/>
      <c r="F6"/>
      <c r="G6" s="22"/>
      <c r="H6"/>
      <c r="I6" s="13">
        <v>6</v>
      </c>
      <c r="J6" s="50">
        <f>(C6/$G$3)/J$2</f>
        <v>0.24499999999999997</v>
      </c>
      <c r="L6" s="17">
        <v>28</v>
      </c>
      <c r="M6" s="8">
        <f t="shared" si="1"/>
        <v>11830</v>
      </c>
      <c r="N6" s="8">
        <f t="shared" si="2"/>
        <v>16561.999999999996</v>
      </c>
      <c r="P6">
        <v>9</v>
      </c>
      <c r="Q6">
        <v>18</v>
      </c>
      <c r="R6">
        <v>40</v>
      </c>
      <c r="T6">
        <v>9</v>
      </c>
      <c r="U6">
        <v>18</v>
      </c>
      <c r="V6">
        <v>40</v>
      </c>
    </row>
    <row r="7" spans="1:22" x14ac:dyDescent="0.25">
      <c r="A7" s="13"/>
      <c r="B7" s="13">
        <v>9</v>
      </c>
      <c r="C7" s="48">
        <f t="shared" ref="C7" si="5">C$8*1.2</f>
        <v>420</v>
      </c>
      <c r="E7" s="22"/>
      <c r="F7"/>
      <c r="G7" s="22"/>
      <c r="H7"/>
      <c r="I7" s="13">
        <v>9</v>
      </c>
      <c r="J7" s="50">
        <f>(C7/$G$3)/J$2</f>
        <v>0.21</v>
      </c>
      <c r="L7" s="17">
        <v>32</v>
      </c>
      <c r="M7" s="8">
        <f t="shared" si="1"/>
        <v>14000</v>
      </c>
      <c r="N7" s="8">
        <f t="shared" si="2"/>
        <v>19599.999999999996</v>
      </c>
      <c r="P7">
        <v>10</v>
      </c>
      <c r="Q7">
        <v>22</v>
      </c>
      <c r="R7">
        <v>48</v>
      </c>
      <c r="T7">
        <v>10</v>
      </c>
      <c r="U7">
        <v>22</v>
      </c>
      <c r="V7">
        <v>44</v>
      </c>
    </row>
    <row r="8" spans="1:22" x14ac:dyDescent="0.25">
      <c r="A8" s="13"/>
      <c r="B8" s="13">
        <v>13</v>
      </c>
      <c r="C8" s="48">
        <f>$E4*C2</f>
        <v>350</v>
      </c>
      <c r="E8" s="22"/>
      <c r="F8"/>
      <c r="G8" s="22"/>
      <c r="H8"/>
      <c r="I8" s="13">
        <v>13</v>
      </c>
      <c r="J8" s="50">
        <f>(C8/$G$3)/J$2</f>
        <v>0.17499999999999999</v>
      </c>
      <c r="L8" s="17">
        <v>36</v>
      </c>
      <c r="M8" s="8">
        <f t="shared" si="1"/>
        <v>15120</v>
      </c>
      <c r="N8" s="8">
        <f t="shared" si="2"/>
        <v>21167.999999999993</v>
      </c>
      <c r="P8">
        <v>12</v>
      </c>
      <c r="Q8">
        <v>24</v>
      </c>
      <c r="R8">
        <v>48</v>
      </c>
      <c r="T8">
        <v>12</v>
      </c>
      <c r="U8">
        <v>24</v>
      </c>
      <c r="V8">
        <v>48</v>
      </c>
    </row>
    <row r="9" spans="1:22" x14ac:dyDescent="0.25">
      <c r="A9" s="13"/>
      <c r="B9" s="13"/>
      <c r="E9" s="22"/>
      <c r="F9"/>
      <c r="G9" s="22"/>
      <c r="H9"/>
      <c r="I9" s="13"/>
      <c r="L9" s="17">
        <v>40</v>
      </c>
      <c r="M9" s="8">
        <f t="shared" si="1"/>
        <v>16870</v>
      </c>
      <c r="N9" s="8">
        <f t="shared" si="2"/>
        <v>23617.999999999993</v>
      </c>
      <c r="P9">
        <v>13</v>
      </c>
      <c r="Q9">
        <v>26</v>
      </c>
      <c r="R9">
        <v>56</v>
      </c>
      <c r="T9">
        <v>13</v>
      </c>
      <c r="U9">
        <v>26</v>
      </c>
      <c r="V9">
        <v>56</v>
      </c>
    </row>
    <row r="10" spans="1:22" ht="15.75" thickBot="1" x14ac:dyDescent="0.3">
      <c r="A10" s="13"/>
      <c r="B10" s="13"/>
      <c r="E10" s="22"/>
      <c r="F10"/>
      <c r="G10" s="22"/>
      <c r="H10"/>
      <c r="I10" s="13"/>
      <c r="L10" s="17">
        <v>44</v>
      </c>
      <c r="M10" s="8">
        <f t="shared" si="1"/>
        <v>18620</v>
      </c>
      <c r="N10" s="8">
        <f t="shared" si="2"/>
        <v>26067.999999999993</v>
      </c>
      <c r="P10">
        <v>14</v>
      </c>
      <c r="Q10">
        <v>28</v>
      </c>
      <c r="R10">
        <v>64</v>
      </c>
      <c r="T10">
        <v>14</v>
      </c>
      <c r="U10">
        <v>28</v>
      </c>
      <c r="V10">
        <v>64</v>
      </c>
    </row>
    <row r="11" spans="1:22" ht="19.5" thickBot="1" x14ac:dyDescent="0.35">
      <c r="A11" s="13" t="s">
        <v>2</v>
      </c>
      <c r="B11" s="13" t="s">
        <v>1</v>
      </c>
      <c r="C11" s="17" t="s">
        <v>6</v>
      </c>
      <c r="D11" s="13"/>
      <c r="E11" s="23" t="s">
        <v>11</v>
      </c>
      <c r="F11" s="13"/>
      <c r="G11" s="35">
        <v>20</v>
      </c>
      <c r="H11" s="15" t="s">
        <v>2</v>
      </c>
      <c r="I11" s="13" t="s">
        <v>1</v>
      </c>
      <c r="J11" s="22" t="s">
        <v>6</v>
      </c>
    </row>
    <row r="12" spans="1:22" ht="15.75" thickBot="1" x14ac:dyDescent="0.3">
      <c r="A12" s="13"/>
      <c r="B12" s="13">
        <v>1</v>
      </c>
      <c r="C12" s="48">
        <f>(C4)*$E$12</f>
        <v>420</v>
      </c>
      <c r="E12" s="6">
        <v>0.6</v>
      </c>
      <c r="F12"/>
      <c r="G12" s="22"/>
      <c r="H12"/>
      <c r="I12" s="13">
        <v>1</v>
      </c>
      <c r="J12" s="50">
        <f>(C12/$G$11)/J$2</f>
        <v>0.42</v>
      </c>
    </row>
    <row r="13" spans="1:22" x14ac:dyDescent="0.25">
      <c r="A13" s="13"/>
      <c r="B13" s="13">
        <v>3</v>
      </c>
      <c r="C13" s="48">
        <f>(C5)*$E$12</f>
        <v>336</v>
      </c>
      <c r="E13" s="22"/>
      <c r="F13"/>
      <c r="G13" s="22"/>
      <c r="H13"/>
      <c r="I13" s="13">
        <v>3</v>
      </c>
      <c r="J13" s="50">
        <f>(C13/$G$11)/J$2</f>
        <v>0.33600000000000002</v>
      </c>
    </row>
    <row r="14" spans="1:22" x14ac:dyDescent="0.25">
      <c r="A14" s="13"/>
      <c r="B14" s="13">
        <v>6</v>
      </c>
      <c r="C14" s="48">
        <f>(C6)*$E$12</f>
        <v>293.99999999999994</v>
      </c>
      <c r="E14" s="22"/>
      <c r="F14"/>
      <c r="G14" s="22"/>
      <c r="H14"/>
      <c r="I14" s="13">
        <v>6</v>
      </c>
      <c r="J14" s="50">
        <f>(C14/$G$11)/J$2</f>
        <v>0.29399999999999993</v>
      </c>
    </row>
    <row r="15" spans="1:22" x14ac:dyDescent="0.25">
      <c r="A15" s="13"/>
      <c r="B15" s="13">
        <v>9</v>
      </c>
      <c r="C15" s="48">
        <f>(C7)*$E$12</f>
        <v>252</v>
      </c>
      <c r="E15" s="22"/>
      <c r="F15"/>
      <c r="G15" s="22"/>
      <c r="H15"/>
      <c r="I15" s="13">
        <v>9</v>
      </c>
      <c r="J15" s="50">
        <f>(C15/$G$11)/J$2</f>
        <v>0.252</v>
      </c>
    </row>
    <row r="16" spans="1:22" x14ac:dyDescent="0.25">
      <c r="A16" s="13"/>
      <c r="B16" s="13">
        <v>13</v>
      </c>
      <c r="C16" s="48">
        <f>(C8)*$E$12</f>
        <v>210</v>
      </c>
      <c r="E16" s="22"/>
      <c r="F16"/>
      <c r="G16" s="22"/>
      <c r="H16"/>
      <c r="I16" s="13">
        <v>13</v>
      </c>
      <c r="J16" s="50">
        <f>(C16/$G$11)/J$2</f>
        <v>0.21</v>
      </c>
    </row>
    <row r="17" spans="1:10" x14ac:dyDescent="0.25">
      <c r="A17" s="13"/>
      <c r="B17" s="13"/>
      <c r="E17" s="22"/>
      <c r="F17"/>
      <c r="G17" s="22"/>
      <c r="H17"/>
      <c r="I17" s="13"/>
    </row>
    <row r="18" spans="1:10" ht="15.75" thickBot="1" x14ac:dyDescent="0.3">
      <c r="A18" s="13"/>
      <c r="B18" s="13"/>
      <c r="E18" s="22"/>
      <c r="F18"/>
      <c r="G18" s="22"/>
      <c r="H18"/>
      <c r="I18" s="13"/>
    </row>
    <row r="19" spans="1:10" ht="15.75" thickBot="1" x14ac:dyDescent="0.3">
      <c r="A19" s="13" t="s">
        <v>3</v>
      </c>
      <c r="B19" s="13" t="s">
        <v>1</v>
      </c>
      <c r="C19" s="29" t="s">
        <v>6</v>
      </c>
      <c r="E19" s="22"/>
      <c r="F19"/>
      <c r="G19" s="35">
        <v>10</v>
      </c>
      <c r="H19" s="15" t="s">
        <v>3</v>
      </c>
      <c r="I19" s="13" t="s">
        <v>1</v>
      </c>
      <c r="J19" s="22" t="s">
        <v>6</v>
      </c>
    </row>
    <row r="20" spans="1:10" ht="15.75" thickBot="1" x14ac:dyDescent="0.3">
      <c r="A20" s="13"/>
      <c r="B20" s="13">
        <v>1</v>
      </c>
      <c r="C20" s="49">
        <f>(C4)*$E$20</f>
        <v>244.99999999999997</v>
      </c>
      <c r="E20" s="7">
        <v>0.35</v>
      </c>
      <c r="F20"/>
      <c r="G20" s="22"/>
      <c r="H20"/>
      <c r="I20" s="13">
        <v>1</v>
      </c>
      <c r="J20" s="50">
        <f>(C20/$G$19)/J$2</f>
        <v>0.48999999999999994</v>
      </c>
    </row>
    <row r="21" spans="1:10" x14ac:dyDescent="0.25">
      <c r="A21" s="13"/>
      <c r="B21" s="13">
        <v>3</v>
      </c>
      <c r="C21" s="49">
        <f>(C5)*$E$20</f>
        <v>196</v>
      </c>
      <c r="E21" s="22"/>
      <c r="F21"/>
      <c r="G21" s="22"/>
      <c r="H21"/>
      <c r="I21" s="13">
        <v>3</v>
      </c>
      <c r="J21" s="50">
        <f>(C21/$G$19)/J$2</f>
        <v>0.39200000000000002</v>
      </c>
    </row>
    <row r="22" spans="1:10" x14ac:dyDescent="0.25">
      <c r="A22" s="13"/>
      <c r="B22" s="13">
        <v>6</v>
      </c>
      <c r="C22" s="49">
        <f>(C6)*$E$20</f>
        <v>171.49999999999997</v>
      </c>
      <c r="E22" s="22"/>
      <c r="F22"/>
      <c r="G22" s="22"/>
      <c r="H22"/>
      <c r="I22" s="13">
        <v>6</v>
      </c>
      <c r="J22" s="50">
        <f>(C22/$G$19)/J$2</f>
        <v>0.34299999999999997</v>
      </c>
    </row>
    <row r="23" spans="1:10" x14ac:dyDescent="0.25">
      <c r="A23" s="13"/>
      <c r="B23" s="13">
        <v>9</v>
      </c>
      <c r="C23" s="49">
        <f>(C7)*$E$20</f>
        <v>147</v>
      </c>
      <c r="E23" s="22"/>
      <c r="F23"/>
      <c r="G23" s="22"/>
      <c r="H23"/>
      <c r="I23" s="13">
        <v>9</v>
      </c>
      <c r="J23" s="50">
        <f>(C23/$G$19)/J$2</f>
        <v>0.29399999999999998</v>
      </c>
    </row>
    <row r="24" spans="1:10" x14ac:dyDescent="0.25">
      <c r="A24" s="13"/>
      <c r="B24" s="13">
        <v>13</v>
      </c>
      <c r="C24" s="49">
        <f>(C8)*$E$20</f>
        <v>122.49999999999999</v>
      </c>
      <c r="E24" s="22"/>
      <c r="F24"/>
      <c r="G24" s="22"/>
      <c r="H24"/>
      <c r="I24" s="13">
        <v>13</v>
      </c>
      <c r="J24" s="50">
        <f>(C24/$G$19)/J$2</f>
        <v>0.24499999999999997</v>
      </c>
    </row>
    <row r="25" spans="1:10" x14ac:dyDescent="0.25">
      <c r="A25" s="13"/>
      <c r="B25" s="13"/>
      <c r="E25" s="22"/>
      <c r="F25"/>
      <c r="G25" s="22"/>
      <c r="H25"/>
      <c r="I25" s="13"/>
    </row>
    <row r="26" spans="1:10" ht="15.75" thickBot="1" x14ac:dyDescent="0.3">
      <c r="A26" s="13"/>
      <c r="B26" s="13"/>
      <c r="E26" s="22"/>
      <c r="F26"/>
      <c r="G26" s="22"/>
      <c r="H26"/>
      <c r="I26" s="13"/>
    </row>
    <row r="27" spans="1:10" ht="15.75" thickBot="1" x14ac:dyDescent="0.3">
      <c r="A27" s="13" t="s">
        <v>4</v>
      </c>
      <c r="B27" s="13" t="s">
        <v>1</v>
      </c>
      <c r="C27" s="22" t="s">
        <v>6</v>
      </c>
      <c r="E27" s="7">
        <v>0.2</v>
      </c>
      <c r="F27"/>
      <c r="G27" s="35">
        <v>5</v>
      </c>
      <c r="H27" s="15" t="s">
        <v>4</v>
      </c>
      <c r="I27" s="13" t="s">
        <v>1</v>
      </c>
      <c r="J27" s="22" t="s">
        <v>6</v>
      </c>
    </row>
    <row r="28" spans="1:10" x14ac:dyDescent="0.25">
      <c r="A28" s="13"/>
      <c r="B28" s="13">
        <v>1</v>
      </c>
      <c r="C28" s="49">
        <f>(C4)*$E$27</f>
        <v>140</v>
      </c>
      <c r="E28" s="22"/>
      <c r="F28"/>
      <c r="G28" s="17" t="s">
        <v>24</v>
      </c>
      <c r="H28" s="13"/>
      <c r="I28" s="13">
        <v>1</v>
      </c>
      <c r="J28" s="50">
        <f>(C28/$G$27)/J$2</f>
        <v>0.56000000000000005</v>
      </c>
    </row>
    <row r="29" spans="1:10" x14ac:dyDescent="0.25">
      <c r="A29" s="13"/>
      <c r="B29" s="13">
        <v>3</v>
      </c>
      <c r="C29" s="49">
        <f>(C5)*$E$27</f>
        <v>112</v>
      </c>
      <c r="E29" s="22"/>
      <c r="F29"/>
      <c r="G29" s="17" t="s">
        <v>25</v>
      </c>
      <c r="H29" s="13"/>
      <c r="I29" s="13">
        <v>3</v>
      </c>
      <c r="J29" s="50">
        <f>(C29/$G$27)/J$2</f>
        <v>0.44799999999999995</v>
      </c>
    </row>
    <row r="30" spans="1:10" x14ac:dyDescent="0.25">
      <c r="A30" s="13"/>
      <c r="B30" s="13">
        <v>6</v>
      </c>
      <c r="C30" s="49">
        <f>(C6)*$E$27</f>
        <v>98</v>
      </c>
      <c r="E30" s="22"/>
      <c r="F30"/>
      <c r="G30" s="22"/>
      <c r="H30"/>
      <c r="I30" s="13">
        <v>6</v>
      </c>
      <c r="J30" s="50">
        <f>(C30/$G$27)/J$2</f>
        <v>0.39200000000000002</v>
      </c>
    </row>
    <row r="31" spans="1:10" x14ac:dyDescent="0.25">
      <c r="A31" s="13"/>
      <c r="B31" s="13">
        <v>9</v>
      </c>
      <c r="C31" s="49">
        <f>(C7)*$E$27</f>
        <v>84</v>
      </c>
      <c r="E31" s="22"/>
      <c r="F31"/>
      <c r="G31" s="22"/>
      <c r="H31"/>
      <c r="I31" s="13">
        <v>9</v>
      </c>
      <c r="J31" s="50">
        <f>(C31/$G$27)/J$2</f>
        <v>0.33600000000000002</v>
      </c>
    </row>
    <row r="32" spans="1:10" x14ac:dyDescent="0.25">
      <c r="A32" s="13"/>
      <c r="B32" s="13">
        <v>13</v>
      </c>
      <c r="C32" s="49">
        <f>(C8)*$E$27</f>
        <v>70</v>
      </c>
      <c r="E32" s="22"/>
      <c r="F32"/>
      <c r="G32" s="22"/>
      <c r="H32"/>
      <c r="I32" s="13">
        <v>13</v>
      </c>
      <c r="J32" s="50">
        <f>(C32/$G$27)/J$2</f>
        <v>0.28000000000000003</v>
      </c>
    </row>
    <row r="34" spans="1:1" x14ac:dyDescent="0.25">
      <c r="A34" t="s">
        <v>13</v>
      </c>
    </row>
  </sheetData>
  <mergeCells count="4">
    <mergeCell ref="M1:N1"/>
    <mergeCell ref="A2:B2"/>
    <mergeCell ref="D2:F2"/>
    <mergeCell ref="G2:H2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workbookViewId="0">
      <selection activeCell="AL3" sqref="AL3:AL10"/>
    </sheetView>
  </sheetViews>
  <sheetFormatPr defaultRowHeight="15" x14ac:dyDescent="0.25"/>
  <cols>
    <col min="2" max="2" width="10.28515625" bestFit="1" customWidth="1"/>
    <col min="18" max="18" width="11.85546875" bestFit="1" customWidth="1"/>
  </cols>
  <sheetData>
    <row r="1" spans="1:36" ht="36.75" thickBot="1" x14ac:dyDescent="0.6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S1" s="30" t="s">
        <v>26</v>
      </c>
      <c r="T1" s="30"/>
      <c r="U1" s="30"/>
      <c r="V1" s="30"/>
      <c r="W1" s="30"/>
      <c r="X1" s="30"/>
      <c r="Y1" s="30"/>
      <c r="Z1" s="30"/>
      <c r="AA1" s="30"/>
      <c r="AB1" s="30"/>
      <c r="AE1" s="46" t="s">
        <v>27</v>
      </c>
      <c r="AF1" s="46"/>
    </row>
    <row r="2" spans="1:36" ht="21.75" thickBot="1" x14ac:dyDescent="0.4">
      <c r="A2" s="18" t="s">
        <v>12</v>
      </c>
      <c r="B2" s="18"/>
      <c r="C2" s="3">
        <v>0.21</v>
      </c>
      <c r="D2" s="4">
        <v>0.32</v>
      </c>
      <c r="E2" s="4">
        <v>0.43</v>
      </c>
      <c r="F2" s="4">
        <v>0.54</v>
      </c>
      <c r="G2" s="4">
        <v>0.64</v>
      </c>
      <c r="H2" s="4">
        <v>0.73</v>
      </c>
      <c r="I2" s="4">
        <v>0.82</v>
      </c>
      <c r="J2" s="4">
        <v>0.88</v>
      </c>
      <c r="K2" s="4">
        <v>0.94</v>
      </c>
      <c r="L2" s="5">
        <v>1</v>
      </c>
      <c r="M2" s="26" t="s">
        <v>10</v>
      </c>
      <c r="N2" s="26"/>
      <c r="O2" s="26"/>
      <c r="P2" s="19" t="s">
        <v>14</v>
      </c>
      <c r="Q2" s="19"/>
      <c r="R2" s="33" t="s">
        <v>23</v>
      </c>
      <c r="S2" s="36">
        <f>($AB$2/10)*1</f>
        <v>50</v>
      </c>
      <c r="T2" s="39">
        <f>($AB$2/10)*2</f>
        <v>100</v>
      </c>
      <c r="U2" s="39">
        <f>($AB$2/10)*3</f>
        <v>150</v>
      </c>
      <c r="V2" s="39">
        <f>($AB$2/10)*4</f>
        <v>200</v>
      </c>
      <c r="W2" s="39">
        <f>($AB$2/10)*5</f>
        <v>250</v>
      </c>
      <c r="X2" s="39">
        <f>($AB$2/10)*6</f>
        <v>300</v>
      </c>
      <c r="Y2" s="39">
        <f>($AB$2/10)*7</f>
        <v>350</v>
      </c>
      <c r="Z2" s="39">
        <f>($AB$2/10)*8</f>
        <v>400</v>
      </c>
      <c r="AA2" s="39">
        <f>($AB$2/10)*9</f>
        <v>450</v>
      </c>
      <c r="AB2" s="37">
        <v>500</v>
      </c>
      <c r="AD2" s="17" t="s">
        <v>28</v>
      </c>
      <c r="AE2" s="17" t="s">
        <v>29</v>
      </c>
      <c r="AF2" s="17" t="s">
        <v>30</v>
      </c>
    </row>
    <row r="3" spans="1:36" ht="15.75" thickBot="1" x14ac:dyDescent="0.3">
      <c r="A3" s="13" t="s">
        <v>0</v>
      </c>
      <c r="B3" s="13" t="s">
        <v>1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P3" s="42">
        <v>40</v>
      </c>
      <c r="Q3" s="14" t="s">
        <v>0</v>
      </c>
      <c r="R3" s="13" t="s">
        <v>1</v>
      </c>
      <c r="S3" s="12" t="s">
        <v>5</v>
      </c>
      <c r="T3" s="12" t="s">
        <v>6</v>
      </c>
      <c r="U3" s="12" t="s">
        <v>7</v>
      </c>
      <c r="V3" s="12" t="s">
        <v>8</v>
      </c>
      <c r="W3" s="12" t="s">
        <v>9</v>
      </c>
      <c r="X3" s="12" t="s">
        <v>15</v>
      </c>
      <c r="Y3" s="12" t="s">
        <v>16</v>
      </c>
      <c r="Z3" s="12" t="s">
        <v>17</v>
      </c>
      <c r="AA3" s="12" t="s">
        <v>18</v>
      </c>
      <c r="AB3" s="12" t="s">
        <v>19</v>
      </c>
      <c r="AD3" s="17">
        <v>16</v>
      </c>
      <c r="AE3" s="8">
        <f>($C$8*AH3)+($C$16*AI3)+($C$24*AJ3)</f>
        <v>10999.8</v>
      </c>
      <c r="AF3" s="8">
        <f>($C$6*AH3)+($C$14*AI3)+($C$22*AJ3)</f>
        <v>15399.72</v>
      </c>
      <c r="AH3">
        <v>5</v>
      </c>
      <c r="AI3">
        <v>10</v>
      </c>
      <c r="AJ3">
        <v>24</v>
      </c>
    </row>
    <row r="4" spans="1:36" ht="15.75" thickBot="1" x14ac:dyDescent="0.3">
      <c r="B4" s="13">
        <v>1</v>
      </c>
      <c r="C4" s="8">
        <f t="shared" ref="C4:J4" si="0">C$8*2</f>
        <v>1134</v>
      </c>
      <c r="D4" s="8">
        <f t="shared" si="0"/>
        <v>1728</v>
      </c>
      <c r="E4" s="8">
        <f t="shared" si="0"/>
        <v>2322</v>
      </c>
      <c r="F4" s="8">
        <f t="shared" si="0"/>
        <v>2916</v>
      </c>
      <c r="G4" s="8">
        <f t="shared" si="0"/>
        <v>3456</v>
      </c>
      <c r="H4" s="8">
        <f t="shared" si="0"/>
        <v>3942</v>
      </c>
      <c r="I4" s="8">
        <f t="shared" si="0"/>
        <v>4428</v>
      </c>
      <c r="J4" s="8">
        <f t="shared" si="0"/>
        <v>4752</v>
      </c>
      <c r="K4" s="8">
        <f t="shared" ref="K4" si="1">K$8*2</f>
        <v>5076</v>
      </c>
      <c r="L4" s="8">
        <f>L$8*2</f>
        <v>5400</v>
      </c>
      <c r="N4" s="43">
        <v>2700</v>
      </c>
      <c r="R4" s="13">
        <v>1</v>
      </c>
      <c r="S4" s="9">
        <f t="shared" ref="S4:W8" si="2">(C4/$P$3)/S$2</f>
        <v>0.56700000000000006</v>
      </c>
      <c r="T4" s="9">
        <f t="shared" si="2"/>
        <v>0.43200000000000005</v>
      </c>
      <c r="U4" s="9">
        <f t="shared" si="2"/>
        <v>0.38699999999999996</v>
      </c>
      <c r="V4" s="9">
        <f t="shared" si="2"/>
        <v>0.36450000000000005</v>
      </c>
      <c r="W4" s="9">
        <f t="shared" si="2"/>
        <v>0.34560000000000002</v>
      </c>
      <c r="X4" s="9">
        <f t="shared" ref="X4:AB8" si="3">(H4/$P$3)/X$2</f>
        <v>0.32850000000000001</v>
      </c>
      <c r="Y4" s="9">
        <f t="shared" si="3"/>
        <v>0.31628571428571428</v>
      </c>
      <c r="Z4" s="9">
        <f t="shared" si="3"/>
        <v>0.29699999999999999</v>
      </c>
      <c r="AA4" s="9">
        <f t="shared" si="3"/>
        <v>0.28200000000000003</v>
      </c>
      <c r="AB4" s="9">
        <f t="shared" si="3"/>
        <v>0.27</v>
      </c>
      <c r="AD4" s="17">
        <v>20</v>
      </c>
      <c r="AE4" s="8">
        <f t="shared" ref="AE4:AE10" si="4">($C$8*AH4)+($C$16*AI4)+($C$24*AJ4)</f>
        <v>13834.8</v>
      </c>
      <c r="AF4" s="8">
        <f t="shared" ref="AF4:AF10" si="5">($C$6*AH4)+($C$14*AI4)+($C$22*AJ4)</f>
        <v>19368.72</v>
      </c>
      <c r="AH4">
        <v>6</v>
      </c>
      <c r="AI4">
        <v>12</v>
      </c>
      <c r="AJ4">
        <v>32</v>
      </c>
    </row>
    <row r="5" spans="1:36" x14ac:dyDescent="0.25">
      <c r="B5" s="13">
        <v>3</v>
      </c>
      <c r="C5" s="8">
        <f t="shared" ref="C5:J5" si="6">C$8*1.6</f>
        <v>907.2</v>
      </c>
      <c r="D5" s="8">
        <f t="shared" si="6"/>
        <v>1382.4</v>
      </c>
      <c r="E5" s="8">
        <f t="shared" si="6"/>
        <v>1857.6000000000001</v>
      </c>
      <c r="F5" s="8">
        <f t="shared" si="6"/>
        <v>2332.8000000000002</v>
      </c>
      <c r="G5" s="8">
        <f t="shared" si="6"/>
        <v>2764.8</v>
      </c>
      <c r="H5" s="8">
        <f t="shared" si="6"/>
        <v>3153.6000000000004</v>
      </c>
      <c r="I5" s="8">
        <f t="shared" si="6"/>
        <v>3542.4</v>
      </c>
      <c r="J5" s="8">
        <f t="shared" si="6"/>
        <v>3801.6000000000004</v>
      </c>
      <c r="K5" s="8">
        <f t="shared" ref="K5" si="7">K$8*1.6</f>
        <v>4060.8</v>
      </c>
      <c r="L5" s="8">
        <f>L$8*1.6</f>
        <v>4320</v>
      </c>
      <c r="R5" s="13">
        <v>3</v>
      </c>
      <c r="S5" s="9">
        <f t="shared" si="2"/>
        <v>0.4536</v>
      </c>
      <c r="T5" s="9">
        <f t="shared" si="2"/>
        <v>0.34560000000000002</v>
      </c>
      <c r="U5" s="9">
        <f t="shared" si="2"/>
        <v>0.30960000000000004</v>
      </c>
      <c r="V5" s="9">
        <f t="shared" si="2"/>
        <v>0.29160000000000003</v>
      </c>
      <c r="W5" s="9">
        <f t="shared" si="2"/>
        <v>0.27648</v>
      </c>
      <c r="X5" s="9">
        <f t="shared" si="3"/>
        <v>0.26280000000000003</v>
      </c>
      <c r="Y5" s="9">
        <f t="shared" si="3"/>
        <v>0.25302857142857144</v>
      </c>
      <c r="Z5" s="9">
        <f t="shared" si="3"/>
        <v>0.23760000000000001</v>
      </c>
      <c r="AA5" s="9">
        <f t="shared" si="3"/>
        <v>0.22560000000000002</v>
      </c>
      <c r="AB5" s="9">
        <f t="shared" si="3"/>
        <v>0.216</v>
      </c>
      <c r="AD5" s="17">
        <v>24</v>
      </c>
      <c r="AE5" s="8">
        <f t="shared" si="4"/>
        <v>16329.6</v>
      </c>
      <c r="AF5" s="8">
        <f t="shared" si="5"/>
        <v>22861.439999999999</v>
      </c>
      <c r="AH5">
        <v>8</v>
      </c>
      <c r="AI5">
        <v>16</v>
      </c>
      <c r="AJ5">
        <v>32</v>
      </c>
    </row>
    <row r="6" spans="1:36" x14ac:dyDescent="0.25">
      <c r="B6" s="13">
        <v>6</v>
      </c>
      <c r="C6" s="8">
        <f t="shared" ref="C6:J6" si="8">C$8*1.4</f>
        <v>793.8</v>
      </c>
      <c r="D6" s="8">
        <f t="shared" si="8"/>
        <v>1209.5999999999999</v>
      </c>
      <c r="E6" s="8">
        <f t="shared" si="8"/>
        <v>1625.3999999999999</v>
      </c>
      <c r="F6" s="8">
        <f t="shared" si="8"/>
        <v>2041.1999999999998</v>
      </c>
      <c r="G6" s="8">
        <f t="shared" si="8"/>
        <v>2419.1999999999998</v>
      </c>
      <c r="H6" s="8">
        <f t="shared" si="8"/>
        <v>2759.3999999999996</v>
      </c>
      <c r="I6" s="8">
        <f t="shared" si="8"/>
        <v>3099.6</v>
      </c>
      <c r="J6" s="8">
        <f t="shared" si="8"/>
        <v>3326.3999999999996</v>
      </c>
      <c r="K6" s="8">
        <f t="shared" ref="K6" si="9">K$8*1.4</f>
        <v>3553.2</v>
      </c>
      <c r="L6" s="8">
        <f>L$8*1.4</f>
        <v>3779.9999999999995</v>
      </c>
      <c r="R6" s="13">
        <v>6</v>
      </c>
      <c r="S6" s="9">
        <f t="shared" si="2"/>
        <v>0.39689999999999998</v>
      </c>
      <c r="T6" s="9">
        <f t="shared" si="2"/>
        <v>0.3024</v>
      </c>
      <c r="U6" s="9">
        <f t="shared" si="2"/>
        <v>0.27089999999999997</v>
      </c>
      <c r="V6" s="9">
        <f t="shared" si="2"/>
        <v>0.25514999999999999</v>
      </c>
      <c r="W6" s="9">
        <f t="shared" si="2"/>
        <v>0.24192</v>
      </c>
      <c r="X6" s="9">
        <f t="shared" si="3"/>
        <v>0.22994999999999996</v>
      </c>
      <c r="Y6" s="9">
        <f t="shared" si="3"/>
        <v>0.22139999999999999</v>
      </c>
      <c r="Z6" s="9">
        <f t="shared" si="3"/>
        <v>0.2079</v>
      </c>
      <c r="AA6" s="9">
        <f t="shared" si="3"/>
        <v>0.19739999999999999</v>
      </c>
      <c r="AB6" s="9">
        <f t="shared" si="3"/>
        <v>0.18899999999999997</v>
      </c>
      <c r="AD6" s="17">
        <v>28</v>
      </c>
      <c r="AE6" s="8">
        <f t="shared" si="4"/>
        <v>19164.599999999999</v>
      </c>
      <c r="AF6" s="8">
        <f t="shared" si="5"/>
        <v>26830.439999999995</v>
      </c>
      <c r="AH6">
        <v>9</v>
      </c>
      <c r="AI6">
        <v>18</v>
      </c>
      <c r="AJ6">
        <v>40</v>
      </c>
    </row>
    <row r="7" spans="1:36" ht="15.75" thickBot="1" x14ac:dyDescent="0.3">
      <c r="B7" s="13">
        <v>9</v>
      </c>
      <c r="C7" s="8">
        <f t="shared" ref="C7:J7" si="10">C$8*1.2</f>
        <v>680.4</v>
      </c>
      <c r="D7" s="8">
        <f t="shared" si="10"/>
        <v>1036.8</v>
      </c>
      <c r="E7" s="8">
        <f t="shared" si="10"/>
        <v>1393.2</v>
      </c>
      <c r="F7" s="8">
        <f t="shared" si="10"/>
        <v>1749.6</v>
      </c>
      <c r="G7" s="8">
        <f t="shared" si="10"/>
        <v>2073.6</v>
      </c>
      <c r="H7" s="8">
        <f t="shared" si="10"/>
        <v>2365.1999999999998</v>
      </c>
      <c r="I7" s="8">
        <f t="shared" si="10"/>
        <v>2656.7999999999997</v>
      </c>
      <c r="J7" s="8">
        <f t="shared" si="10"/>
        <v>2851.2</v>
      </c>
      <c r="K7" s="8">
        <f t="shared" ref="K7" si="11">K$8*1.2</f>
        <v>3045.6</v>
      </c>
      <c r="L7" s="8">
        <f>L$8*1.2</f>
        <v>3240</v>
      </c>
      <c r="R7" s="13">
        <v>9</v>
      </c>
      <c r="S7" s="9">
        <f t="shared" si="2"/>
        <v>0.34019999999999995</v>
      </c>
      <c r="T7" s="9">
        <f t="shared" si="2"/>
        <v>0.25919999999999999</v>
      </c>
      <c r="U7" s="9">
        <f t="shared" si="2"/>
        <v>0.23219999999999999</v>
      </c>
      <c r="V7" s="9">
        <f t="shared" si="2"/>
        <v>0.21869999999999998</v>
      </c>
      <c r="W7" s="9">
        <f t="shared" si="2"/>
        <v>0.20735999999999999</v>
      </c>
      <c r="X7" s="9">
        <f t="shared" si="3"/>
        <v>0.1971</v>
      </c>
      <c r="Y7" s="9">
        <f t="shared" si="3"/>
        <v>0.18977142857142854</v>
      </c>
      <c r="Z7" s="9">
        <f t="shared" si="3"/>
        <v>0.1782</v>
      </c>
      <c r="AA7" s="9">
        <f t="shared" si="3"/>
        <v>0.16919999999999999</v>
      </c>
      <c r="AB7" s="9">
        <f t="shared" si="3"/>
        <v>0.16200000000000001</v>
      </c>
      <c r="AD7" s="17">
        <v>32</v>
      </c>
      <c r="AE7" s="8">
        <f t="shared" si="4"/>
        <v>21886.199999999997</v>
      </c>
      <c r="AF7" s="8">
        <f t="shared" si="5"/>
        <v>30640.68</v>
      </c>
      <c r="AH7">
        <v>10</v>
      </c>
      <c r="AI7">
        <v>22</v>
      </c>
      <c r="AJ7">
        <v>44</v>
      </c>
    </row>
    <row r="8" spans="1:36" ht="15.75" thickBot="1" x14ac:dyDescent="0.3">
      <c r="B8" s="13">
        <v>13</v>
      </c>
      <c r="C8" s="11">
        <f t="shared" ref="C8:J8" si="12">$L$8*C2</f>
        <v>567</v>
      </c>
      <c r="D8" s="11">
        <f t="shared" si="12"/>
        <v>864</v>
      </c>
      <c r="E8" s="11">
        <f t="shared" si="12"/>
        <v>1161</v>
      </c>
      <c r="F8" s="11">
        <f t="shared" si="12"/>
        <v>1458</v>
      </c>
      <c r="G8" s="11">
        <f t="shared" si="12"/>
        <v>1728</v>
      </c>
      <c r="H8" s="11">
        <f t="shared" si="12"/>
        <v>1971</v>
      </c>
      <c r="I8" s="11">
        <f t="shared" si="12"/>
        <v>2214</v>
      </c>
      <c r="J8" s="11">
        <f t="shared" si="12"/>
        <v>2376</v>
      </c>
      <c r="K8" s="11">
        <f>$L$8*K2</f>
        <v>2538</v>
      </c>
      <c r="L8" s="10">
        <f>$N4*L2</f>
        <v>2700</v>
      </c>
      <c r="R8" s="13">
        <v>13</v>
      </c>
      <c r="S8" s="9">
        <f t="shared" si="2"/>
        <v>0.28350000000000003</v>
      </c>
      <c r="T8" s="9">
        <f t="shared" si="2"/>
        <v>0.21600000000000003</v>
      </c>
      <c r="U8" s="9">
        <f t="shared" si="2"/>
        <v>0.19349999999999998</v>
      </c>
      <c r="V8" s="9">
        <f t="shared" si="2"/>
        <v>0.18225000000000002</v>
      </c>
      <c r="W8" s="9">
        <f t="shared" si="2"/>
        <v>0.17280000000000001</v>
      </c>
      <c r="X8" s="9">
        <f t="shared" si="3"/>
        <v>0.16425000000000001</v>
      </c>
      <c r="Y8" s="9">
        <f t="shared" si="3"/>
        <v>0.15814285714285714</v>
      </c>
      <c r="Z8" s="9">
        <f t="shared" si="3"/>
        <v>0.14849999999999999</v>
      </c>
      <c r="AA8" s="9">
        <f t="shared" si="3"/>
        <v>0.14100000000000001</v>
      </c>
      <c r="AB8" s="9">
        <f t="shared" si="3"/>
        <v>0.13500000000000001</v>
      </c>
      <c r="AD8" s="17">
        <v>36</v>
      </c>
      <c r="AE8" s="8">
        <f t="shared" si="4"/>
        <v>24494.399999999998</v>
      </c>
      <c r="AF8" s="8">
        <f t="shared" si="5"/>
        <v>34292.160000000003</v>
      </c>
      <c r="AH8">
        <v>12</v>
      </c>
      <c r="AI8">
        <v>24</v>
      </c>
      <c r="AJ8">
        <v>48</v>
      </c>
    </row>
    <row r="9" spans="1:36" x14ac:dyDescent="0.25">
      <c r="B9" s="13"/>
      <c r="R9" s="13"/>
      <c r="AD9" s="17">
        <v>40</v>
      </c>
      <c r="AE9" s="8">
        <f t="shared" si="4"/>
        <v>27329.399999999998</v>
      </c>
      <c r="AF9" s="8">
        <f t="shared" si="5"/>
        <v>38261.160000000003</v>
      </c>
      <c r="AH9">
        <v>13</v>
      </c>
      <c r="AI9">
        <v>26</v>
      </c>
      <c r="AJ9">
        <v>56</v>
      </c>
    </row>
    <row r="10" spans="1:36" ht="15.75" thickBot="1" x14ac:dyDescent="0.3">
      <c r="B10" s="13"/>
      <c r="R10" s="13"/>
      <c r="AD10" s="17">
        <v>44</v>
      </c>
      <c r="AE10" s="8">
        <f t="shared" si="4"/>
        <v>30164.399999999998</v>
      </c>
      <c r="AF10" s="8">
        <f t="shared" si="5"/>
        <v>42230.16</v>
      </c>
      <c r="AH10">
        <v>14</v>
      </c>
      <c r="AI10">
        <v>28</v>
      </c>
      <c r="AJ10">
        <v>64</v>
      </c>
    </row>
    <row r="11" spans="1:36" ht="19.5" thickBot="1" x14ac:dyDescent="0.35">
      <c r="A11" s="13" t="s">
        <v>2</v>
      </c>
      <c r="B11" s="13" t="s">
        <v>1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15</v>
      </c>
      <c r="I11" s="12" t="s">
        <v>16</v>
      </c>
      <c r="J11" s="12" t="s">
        <v>17</v>
      </c>
      <c r="K11" s="12" t="s">
        <v>18</v>
      </c>
      <c r="L11" s="12" t="s">
        <v>19</v>
      </c>
      <c r="N11" s="2" t="s">
        <v>11</v>
      </c>
      <c r="P11" s="42">
        <v>20</v>
      </c>
      <c r="Q11" s="14" t="s">
        <v>2</v>
      </c>
      <c r="R11" s="13" t="s">
        <v>1</v>
      </c>
      <c r="S11" s="12" t="s">
        <v>5</v>
      </c>
      <c r="T11" s="12" t="s">
        <v>6</v>
      </c>
      <c r="U11" s="12" t="s">
        <v>7</v>
      </c>
      <c r="V11" s="12" t="s">
        <v>8</v>
      </c>
      <c r="W11" s="12" t="s">
        <v>9</v>
      </c>
      <c r="X11" s="12" t="s">
        <v>15</v>
      </c>
      <c r="Y11" s="12" t="s">
        <v>16</v>
      </c>
      <c r="Z11" s="12" t="s">
        <v>17</v>
      </c>
      <c r="AA11" s="12" t="s">
        <v>18</v>
      </c>
      <c r="AB11" s="12" t="s">
        <v>19</v>
      </c>
    </row>
    <row r="12" spans="1:36" ht="15.75" thickBot="1" x14ac:dyDescent="0.3">
      <c r="B12" s="13">
        <v>1</v>
      </c>
      <c r="C12" s="8">
        <f t="shared" ref="C12:K15" si="13">C4*$N$12</f>
        <v>680.4</v>
      </c>
      <c r="D12" s="8">
        <f t="shared" si="13"/>
        <v>1036.8</v>
      </c>
      <c r="E12" s="8">
        <f t="shared" si="13"/>
        <v>1393.2</v>
      </c>
      <c r="F12" s="8">
        <f t="shared" si="13"/>
        <v>1749.6</v>
      </c>
      <c r="G12" s="8">
        <f t="shared" si="13"/>
        <v>2073.6</v>
      </c>
      <c r="H12" s="8">
        <f t="shared" si="13"/>
        <v>2365.1999999999998</v>
      </c>
      <c r="I12" s="8">
        <f t="shared" si="13"/>
        <v>2656.7999999999997</v>
      </c>
      <c r="J12" s="8">
        <f t="shared" si="13"/>
        <v>2851.2</v>
      </c>
      <c r="K12" s="8">
        <f t="shared" si="13"/>
        <v>3045.6</v>
      </c>
      <c r="L12" s="8">
        <f t="shared" ref="L12:L15" si="14">L4*$N$12</f>
        <v>3240</v>
      </c>
      <c r="N12" s="6">
        <v>0.6</v>
      </c>
      <c r="R12" s="13">
        <v>1</v>
      </c>
      <c r="S12" s="9">
        <f t="shared" ref="S12:W16" si="15">(C12/$P$11)/S$2</f>
        <v>0.68039999999999989</v>
      </c>
      <c r="T12" s="9">
        <f t="shared" si="15"/>
        <v>0.51839999999999997</v>
      </c>
      <c r="U12" s="9">
        <f t="shared" si="15"/>
        <v>0.46439999999999998</v>
      </c>
      <c r="V12" s="9">
        <f t="shared" si="15"/>
        <v>0.43739999999999996</v>
      </c>
      <c r="W12" s="9">
        <f t="shared" si="15"/>
        <v>0.41471999999999998</v>
      </c>
      <c r="X12" s="9">
        <f t="shared" ref="X12:AB16" si="16">(H12/$P$11)/X$2</f>
        <v>0.39419999999999999</v>
      </c>
      <c r="Y12" s="9">
        <f t="shared" si="16"/>
        <v>0.37954285714285707</v>
      </c>
      <c r="Z12" s="9">
        <f t="shared" si="16"/>
        <v>0.35639999999999999</v>
      </c>
      <c r="AA12" s="9">
        <f t="shared" si="16"/>
        <v>0.33839999999999998</v>
      </c>
      <c r="AB12" s="9">
        <f t="shared" si="16"/>
        <v>0.32400000000000001</v>
      </c>
    </row>
    <row r="13" spans="1:36" x14ac:dyDescent="0.25">
      <c r="B13" s="13">
        <v>3</v>
      </c>
      <c r="C13" s="8">
        <f t="shared" si="13"/>
        <v>544.32000000000005</v>
      </c>
      <c r="D13" s="8">
        <f t="shared" si="13"/>
        <v>829.44</v>
      </c>
      <c r="E13" s="8">
        <f t="shared" si="13"/>
        <v>1114.56</v>
      </c>
      <c r="F13" s="8">
        <f t="shared" si="13"/>
        <v>1399.68</v>
      </c>
      <c r="G13" s="8">
        <f t="shared" si="13"/>
        <v>1658.88</v>
      </c>
      <c r="H13" s="8">
        <f t="shared" si="13"/>
        <v>1892.16</v>
      </c>
      <c r="I13" s="8">
        <f t="shared" si="13"/>
        <v>2125.44</v>
      </c>
      <c r="J13" s="8">
        <f t="shared" si="13"/>
        <v>2280.96</v>
      </c>
      <c r="K13" s="8">
        <f t="shared" si="13"/>
        <v>2436.48</v>
      </c>
      <c r="L13" s="8">
        <f t="shared" si="14"/>
        <v>2592</v>
      </c>
      <c r="R13" s="13">
        <v>3</v>
      </c>
      <c r="S13" s="9">
        <f t="shared" si="15"/>
        <v>0.54432000000000003</v>
      </c>
      <c r="T13" s="9">
        <f t="shared" si="15"/>
        <v>0.41472000000000003</v>
      </c>
      <c r="U13" s="9">
        <f t="shared" si="15"/>
        <v>0.37151999999999996</v>
      </c>
      <c r="V13" s="9">
        <f t="shared" si="15"/>
        <v>0.34992000000000006</v>
      </c>
      <c r="W13" s="9">
        <f t="shared" si="15"/>
        <v>0.33177600000000002</v>
      </c>
      <c r="X13" s="9">
        <f t="shared" si="16"/>
        <v>0.31536000000000003</v>
      </c>
      <c r="Y13" s="9">
        <f t="shared" si="16"/>
        <v>0.30363428571428575</v>
      </c>
      <c r="Z13" s="9">
        <f t="shared" si="16"/>
        <v>0.28511999999999998</v>
      </c>
      <c r="AA13" s="9">
        <f t="shared" si="16"/>
        <v>0.27072000000000002</v>
      </c>
      <c r="AB13" s="9">
        <f t="shared" si="16"/>
        <v>0.25919999999999999</v>
      </c>
    </row>
    <row r="14" spans="1:36" x14ac:dyDescent="0.25">
      <c r="B14" s="13">
        <v>6</v>
      </c>
      <c r="C14" s="8">
        <f t="shared" si="13"/>
        <v>476.28</v>
      </c>
      <c r="D14" s="8">
        <f t="shared" si="13"/>
        <v>725.75999999999988</v>
      </c>
      <c r="E14" s="8">
        <f t="shared" si="13"/>
        <v>975.2399999999999</v>
      </c>
      <c r="F14" s="8">
        <f t="shared" si="13"/>
        <v>1224.7199999999998</v>
      </c>
      <c r="G14" s="8">
        <f t="shared" si="13"/>
        <v>1451.5199999999998</v>
      </c>
      <c r="H14" s="8">
        <f t="shared" si="13"/>
        <v>1655.6399999999996</v>
      </c>
      <c r="I14" s="8">
        <f t="shared" si="13"/>
        <v>1859.7599999999998</v>
      </c>
      <c r="J14" s="8">
        <f t="shared" si="13"/>
        <v>1995.8399999999997</v>
      </c>
      <c r="K14" s="8">
        <f t="shared" si="13"/>
        <v>2131.9199999999996</v>
      </c>
      <c r="L14" s="8">
        <f t="shared" si="14"/>
        <v>2267.9999999999995</v>
      </c>
      <c r="R14" s="13">
        <v>6</v>
      </c>
      <c r="S14" s="9">
        <f t="shared" si="15"/>
        <v>0.47627999999999998</v>
      </c>
      <c r="T14" s="9">
        <f t="shared" si="15"/>
        <v>0.36287999999999998</v>
      </c>
      <c r="U14" s="9">
        <f t="shared" si="15"/>
        <v>0.32507999999999998</v>
      </c>
      <c r="V14" s="9">
        <f t="shared" si="15"/>
        <v>0.30617999999999995</v>
      </c>
      <c r="W14" s="9">
        <f t="shared" si="15"/>
        <v>0.29030399999999995</v>
      </c>
      <c r="X14" s="9">
        <f t="shared" si="16"/>
        <v>0.27593999999999996</v>
      </c>
      <c r="Y14" s="9">
        <f t="shared" si="16"/>
        <v>0.26567999999999997</v>
      </c>
      <c r="Z14" s="9">
        <f t="shared" si="16"/>
        <v>0.24947999999999998</v>
      </c>
      <c r="AA14" s="9">
        <f t="shared" si="16"/>
        <v>0.23687999999999995</v>
      </c>
      <c r="AB14" s="9">
        <f t="shared" si="16"/>
        <v>0.22679999999999995</v>
      </c>
    </row>
    <row r="15" spans="1:36" x14ac:dyDescent="0.25">
      <c r="B15" s="13">
        <v>9</v>
      </c>
      <c r="C15" s="8">
        <f t="shared" si="13"/>
        <v>408.23999999999995</v>
      </c>
      <c r="D15" s="8">
        <f t="shared" si="13"/>
        <v>622.07999999999993</v>
      </c>
      <c r="E15" s="8">
        <f t="shared" si="13"/>
        <v>835.92</v>
      </c>
      <c r="F15" s="8">
        <f t="shared" si="13"/>
        <v>1049.76</v>
      </c>
      <c r="G15" s="8">
        <f t="shared" si="13"/>
        <v>1244.1599999999999</v>
      </c>
      <c r="H15" s="8">
        <f t="shared" si="13"/>
        <v>1419.12</v>
      </c>
      <c r="I15" s="8">
        <f t="shared" si="13"/>
        <v>1594.0799999999997</v>
      </c>
      <c r="J15" s="8">
        <f t="shared" si="13"/>
        <v>1710.7199999999998</v>
      </c>
      <c r="K15" s="8">
        <f t="shared" si="13"/>
        <v>1827.36</v>
      </c>
      <c r="L15" s="8">
        <f t="shared" si="14"/>
        <v>1944</v>
      </c>
      <c r="R15" s="13">
        <v>9</v>
      </c>
      <c r="S15" s="9">
        <f t="shared" si="15"/>
        <v>0.40823999999999999</v>
      </c>
      <c r="T15" s="9">
        <f t="shared" si="15"/>
        <v>0.31103999999999998</v>
      </c>
      <c r="U15" s="9">
        <f t="shared" si="15"/>
        <v>0.27864</v>
      </c>
      <c r="V15" s="9">
        <f t="shared" si="15"/>
        <v>0.26244000000000001</v>
      </c>
      <c r="W15" s="9">
        <f t="shared" si="15"/>
        <v>0.24883199999999997</v>
      </c>
      <c r="X15" s="9">
        <f t="shared" si="16"/>
        <v>0.23651999999999995</v>
      </c>
      <c r="Y15" s="9">
        <f t="shared" si="16"/>
        <v>0.22772571428571423</v>
      </c>
      <c r="Z15" s="9">
        <f t="shared" si="16"/>
        <v>0.21383999999999997</v>
      </c>
      <c r="AA15" s="9">
        <f t="shared" si="16"/>
        <v>0.20304</v>
      </c>
      <c r="AB15" s="9">
        <f t="shared" si="16"/>
        <v>0.19440000000000002</v>
      </c>
    </row>
    <row r="16" spans="1:36" x14ac:dyDescent="0.25">
      <c r="B16" s="13">
        <v>13</v>
      </c>
      <c r="C16" s="8">
        <f t="shared" ref="C16:K16" si="17">C8*$N$12</f>
        <v>340.2</v>
      </c>
      <c r="D16" s="8">
        <f t="shared" si="17"/>
        <v>518.4</v>
      </c>
      <c r="E16" s="8">
        <f t="shared" si="17"/>
        <v>696.6</v>
      </c>
      <c r="F16" s="8">
        <f t="shared" si="17"/>
        <v>874.8</v>
      </c>
      <c r="G16" s="8">
        <f t="shared" si="17"/>
        <v>1036.8</v>
      </c>
      <c r="H16" s="8">
        <f t="shared" si="17"/>
        <v>1182.5999999999999</v>
      </c>
      <c r="I16" s="8">
        <f t="shared" si="17"/>
        <v>1328.3999999999999</v>
      </c>
      <c r="J16" s="8">
        <f t="shared" si="17"/>
        <v>1425.6</v>
      </c>
      <c r="K16" s="8">
        <f t="shared" si="17"/>
        <v>1522.8</v>
      </c>
      <c r="L16" s="8">
        <f>L8*$N$12</f>
        <v>1620</v>
      </c>
      <c r="R16" s="13">
        <v>13</v>
      </c>
      <c r="S16" s="9">
        <f t="shared" si="15"/>
        <v>0.34019999999999995</v>
      </c>
      <c r="T16" s="9">
        <f t="shared" si="15"/>
        <v>0.25919999999999999</v>
      </c>
      <c r="U16" s="9">
        <f t="shared" si="15"/>
        <v>0.23219999999999999</v>
      </c>
      <c r="V16" s="9">
        <f t="shared" si="15"/>
        <v>0.21869999999999998</v>
      </c>
      <c r="W16" s="9">
        <f t="shared" si="15"/>
        <v>0.20735999999999999</v>
      </c>
      <c r="X16" s="9">
        <f t="shared" si="16"/>
        <v>0.1971</v>
      </c>
      <c r="Y16" s="9">
        <f t="shared" si="16"/>
        <v>0.18977142857142854</v>
      </c>
      <c r="Z16" s="9">
        <f t="shared" si="16"/>
        <v>0.1782</v>
      </c>
      <c r="AA16" s="9">
        <f t="shared" si="16"/>
        <v>0.16919999999999999</v>
      </c>
      <c r="AB16" s="9">
        <f t="shared" si="16"/>
        <v>0.16200000000000001</v>
      </c>
    </row>
    <row r="17" spans="1:28" x14ac:dyDescent="0.25">
      <c r="B17" s="13"/>
      <c r="R17" s="13"/>
    </row>
    <row r="18" spans="1:28" ht="15.75" thickBot="1" x14ac:dyDescent="0.3">
      <c r="B18" s="13"/>
      <c r="R18" s="13"/>
    </row>
    <row r="19" spans="1:28" ht="15.75" thickBot="1" x14ac:dyDescent="0.3">
      <c r="A19" s="13" t="s">
        <v>3</v>
      </c>
      <c r="B19" s="13" t="s">
        <v>1</v>
      </c>
      <c r="C19" s="12" t="s">
        <v>5</v>
      </c>
      <c r="D19" s="12" t="s">
        <v>6</v>
      </c>
      <c r="E19" s="12" t="s">
        <v>7</v>
      </c>
      <c r="F19" s="12" t="s">
        <v>8</v>
      </c>
      <c r="G19" s="12" t="s">
        <v>9</v>
      </c>
      <c r="H19" s="12" t="s">
        <v>15</v>
      </c>
      <c r="I19" s="12" t="s">
        <v>16</v>
      </c>
      <c r="J19" s="12" t="s">
        <v>17</v>
      </c>
      <c r="K19" s="12" t="s">
        <v>18</v>
      </c>
      <c r="L19" s="12" t="s">
        <v>19</v>
      </c>
      <c r="P19" s="42">
        <v>10</v>
      </c>
      <c r="Q19" s="15" t="s">
        <v>3</v>
      </c>
      <c r="R19" s="13" t="s">
        <v>1</v>
      </c>
      <c r="S19" s="12" t="s">
        <v>5</v>
      </c>
      <c r="T19" s="12" t="s">
        <v>6</v>
      </c>
      <c r="U19" s="12" t="s">
        <v>7</v>
      </c>
      <c r="V19" s="12" t="s">
        <v>8</v>
      </c>
      <c r="W19" s="12" t="s">
        <v>9</v>
      </c>
      <c r="X19" s="12" t="s">
        <v>15</v>
      </c>
      <c r="Y19" s="12" t="s">
        <v>16</v>
      </c>
      <c r="Z19" s="12" t="s">
        <v>17</v>
      </c>
      <c r="AA19" s="12" t="s">
        <v>18</v>
      </c>
      <c r="AB19" s="12" t="s">
        <v>19</v>
      </c>
    </row>
    <row r="20" spans="1:28" ht="15.75" thickBot="1" x14ac:dyDescent="0.3">
      <c r="B20" s="13">
        <v>1</v>
      </c>
      <c r="C20" s="1">
        <f t="shared" ref="C20:K23" si="18">C4*$N$20</f>
        <v>396.9</v>
      </c>
      <c r="D20" s="1">
        <f t="shared" si="18"/>
        <v>604.79999999999995</v>
      </c>
      <c r="E20" s="1">
        <f t="shared" si="18"/>
        <v>812.69999999999993</v>
      </c>
      <c r="F20" s="1">
        <f t="shared" si="18"/>
        <v>1020.5999999999999</v>
      </c>
      <c r="G20" s="1">
        <f t="shared" si="18"/>
        <v>1209.5999999999999</v>
      </c>
      <c r="H20" s="1">
        <f t="shared" si="18"/>
        <v>1379.6999999999998</v>
      </c>
      <c r="I20" s="1">
        <f t="shared" si="18"/>
        <v>1549.8</v>
      </c>
      <c r="J20" s="1">
        <f t="shared" si="18"/>
        <v>1663.1999999999998</v>
      </c>
      <c r="K20" s="1">
        <f t="shared" si="18"/>
        <v>1776.6</v>
      </c>
      <c r="L20" s="1">
        <f t="shared" ref="L20:L23" si="19">L4*$N$20</f>
        <v>1889.9999999999998</v>
      </c>
      <c r="N20" s="7">
        <v>0.35</v>
      </c>
      <c r="R20" s="13">
        <v>1</v>
      </c>
      <c r="S20" s="9">
        <f t="shared" ref="S20:W24" si="20">(C20/$P$19)/S$2</f>
        <v>0.79379999999999995</v>
      </c>
      <c r="T20" s="9">
        <f t="shared" si="20"/>
        <v>0.6048</v>
      </c>
      <c r="U20" s="9">
        <f t="shared" si="20"/>
        <v>0.54179999999999995</v>
      </c>
      <c r="V20" s="9">
        <f t="shared" si="20"/>
        <v>0.51029999999999998</v>
      </c>
      <c r="W20" s="9">
        <f t="shared" si="20"/>
        <v>0.48383999999999999</v>
      </c>
      <c r="X20" s="9">
        <f t="shared" ref="X20:AB24" si="21">(H20/$P$19)/X$2</f>
        <v>0.45989999999999992</v>
      </c>
      <c r="Y20" s="9">
        <f t="shared" si="21"/>
        <v>0.44279999999999997</v>
      </c>
      <c r="Z20" s="9">
        <f t="shared" si="21"/>
        <v>0.4158</v>
      </c>
      <c r="AA20" s="9">
        <f t="shared" si="21"/>
        <v>0.39479999999999998</v>
      </c>
      <c r="AB20" s="9">
        <f t="shared" si="21"/>
        <v>0.37799999999999995</v>
      </c>
    </row>
    <row r="21" spans="1:28" x14ac:dyDescent="0.25">
      <c r="B21" s="13">
        <v>3</v>
      </c>
      <c r="C21" s="1">
        <f t="shared" si="18"/>
        <v>317.52</v>
      </c>
      <c r="D21" s="1">
        <f t="shared" si="18"/>
        <v>483.84</v>
      </c>
      <c r="E21" s="1">
        <f t="shared" si="18"/>
        <v>650.16</v>
      </c>
      <c r="F21" s="1">
        <f t="shared" si="18"/>
        <v>816.48</v>
      </c>
      <c r="G21" s="1">
        <f t="shared" si="18"/>
        <v>967.68</v>
      </c>
      <c r="H21" s="1">
        <f t="shared" si="18"/>
        <v>1103.76</v>
      </c>
      <c r="I21" s="1">
        <f t="shared" si="18"/>
        <v>1239.8399999999999</v>
      </c>
      <c r="J21" s="1">
        <f t="shared" si="18"/>
        <v>1330.56</v>
      </c>
      <c r="K21" s="1">
        <f t="shared" si="18"/>
        <v>1421.28</v>
      </c>
      <c r="L21" s="1">
        <f t="shared" si="19"/>
        <v>1512</v>
      </c>
      <c r="R21" s="13">
        <v>3</v>
      </c>
      <c r="S21" s="9">
        <f t="shared" si="20"/>
        <v>0.63503999999999994</v>
      </c>
      <c r="T21" s="9">
        <f t="shared" si="20"/>
        <v>0.48383999999999999</v>
      </c>
      <c r="U21" s="9">
        <f t="shared" si="20"/>
        <v>0.43343999999999994</v>
      </c>
      <c r="V21" s="9">
        <f t="shared" si="20"/>
        <v>0.40823999999999999</v>
      </c>
      <c r="W21" s="9">
        <f t="shared" si="20"/>
        <v>0.38707200000000003</v>
      </c>
      <c r="X21" s="9">
        <f t="shared" si="21"/>
        <v>0.36792000000000002</v>
      </c>
      <c r="Y21" s="9">
        <f t="shared" si="21"/>
        <v>0.35424</v>
      </c>
      <c r="Z21" s="9">
        <f t="shared" si="21"/>
        <v>0.33263999999999994</v>
      </c>
      <c r="AA21" s="9">
        <f t="shared" si="21"/>
        <v>0.31583999999999995</v>
      </c>
      <c r="AB21" s="9">
        <f t="shared" si="21"/>
        <v>0.3024</v>
      </c>
    </row>
    <row r="22" spans="1:28" x14ac:dyDescent="0.25">
      <c r="B22" s="13">
        <v>6</v>
      </c>
      <c r="C22" s="1">
        <f t="shared" si="18"/>
        <v>277.83</v>
      </c>
      <c r="D22" s="1">
        <f t="shared" si="18"/>
        <v>423.35999999999996</v>
      </c>
      <c r="E22" s="1">
        <f t="shared" si="18"/>
        <v>568.88999999999987</v>
      </c>
      <c r="F22" s="1">
        <f t="shared" si="18"/>
        <v>714.41999999999985</v>
      </c>
      <c r="G22" s="1">
        <f t="shared" si="18"/>
        <v>846.71999999999991</v>
      </c>
      <c r="H22" s="1">
        <f t="shared" si="18"/>
        <v>965.78999999999985</v>
      </c>
      <c r="I22" s="1">
        <f t="shared" si="18"/>
        <v>1084.8599999999999</v>
      </c>
      <c r="J22" s="1">
        <f t="shared" si="18"/>
        <v>1164.2399999999998</v>
      </c>
      <c r="K22" s="1">
        <f t="shared" si="18"/>
        <v>1243.6199999999999</v>
      </c>
      <c r="L22" s="1">
        <f t="shared" si="19"/>
        <v>1322.9999999999998</v>
      </c>
      <c r="R22" s="13">
        <v>6</v>
      </c>
      <c r="S22" s="9">
        <f t="shared" si="20"/>
        <v>0.55565999999999993</v>
      </c>
      <c r="T22" s="9">
        <f t="shared" si="20"/>
        <v>0.42335999999999996</v>
      </c>
      <c r="U22" s="9">
        <f t="shared" si="20"/>
        <v>0.37925999999999993</v>
      </c>
      <c r="V22" s="9">
        <f t="shared" si="20"/>
        <v>0.35720999999999992</v>
      </c>
      <c r="W22" s="9">
        <f t="shared" si="20"/>
        <v>0.33868799999999999</v>
      </c>
      <c r="X22" s="9">
        <f t="shared" si="21"/>
        <v>0.32192999999999994</v>
      </c>
      <c r="Y22" s="9">
        <f t="shared" si="21"/>
        <v>0.30995999999999996</v>
      </c>
      <c r="Z22" s="9">
        <f t="shared" si="21"/>
        <v>0.29105999999999993</v>
      </c>
      <c r="AA22" s="9">
        <f t="shared" si="21"/>
        <v>0.27635999999999999</v>
      </c>
      <c r="AB22" s="9">
        <f t="shared" si="21"/>
        <v>0.26459999999999995</v>
      </c>
    </row>
    <row r="23" spans="1:28" x14ac:dyDescent="0.25">
      <c r="B23" s="13">
        <v>9</v>
      </c>
      <c r="C23" s="1">
        <f t="shared" si="18"/>
        <v>238.14</v>
      </c>
      <c r="D23" s="1">
        <f t="shared" si="18"/>
        <v>362.87999999999994</v>
      </c>
      <c r="E23" s="1">
        <f t="shared" si="18"/>
        <v>487.62</v>
      </c>
      <c r="F23" s="1">
        <f t="shared" si="18"/>
        <v>612.3599999999999</v>
      </c>
      <c r="G23" s="1">
        <f t="shared" si="18"/>
        <v>725.75999999999988</v>
      </c>
      <c r="H23" s="1">
        <f t="shared" si="18"/>
        <v>827.81999999999994</v>
      </c>
      <c r="I23" s="1">
        <f t="shared" si="18"/>
        <v>929.87999999999988</v>
      </c>
      <c r="J23" s="1">
        <f t="shared" si="18"/>
        <v>997.91999999999985</v>
      </c>
      <c r="K23" s="1">
        <f t="shared" si="18"/>
        <v>1065.9599999999998</v>
      </c>
      <c r="L23" s="1">
        <f t="shared" si="19"/>
        <v>1134</v>
      </c>
      <c r="R23" s="13">
        <v>9</v>
      </c>
      <c r="S23" s="9">
        <f t="shared" si="20"/>
        <v>0.47627999999999998</v>
      </c>
      <c r="T23" s="9">
        <f t="shared" si="20"/>
        <v>0.36287999999999998</v>
      </c>
      <c r="U23" s="9">
        <f t="shared" si="20"/>
        <v>0.32507999999999998</v>
      </c>
      <c r="V23" s="9">
        <f t="shared" si="20"/>
        <v>0.30617999999999995</v>
      </c>
      <c r="W23" s="9">
        <f t="shared" si="20"/>
        <v>0.29030399999999995</v>
      </c>
      <c r="X23" s="9">
        <f t="shared" si="21"/>
        <v>0.27593999999999996</v>
      </c>
      <c r="Y23" s="9">
        <f t="shared" si="21"/>
        <v>0.26567999999999997</v>
      </c>
      <c r="Z23" s="9">
        <f t="shared" si="21"/>
        <v>0.24947999999999998</v>
      </c>
      <c r="AA23" s="9">
        <f t="shared" si="21"/>
        <v>0.23687999999999995</v>
      </c>
      <c r="AB23" s="9">
        <f t="shared" si="21"/>
        <v>0.2268</v>
      </c>
    </row>
    <row r="24" spans="1:28" x14ac:dyDescent="0.25">
      <c r="B24" s="13">
        <v>13</v>
      </c>
      <c r="C24" s="1">
        <f t="shared" ref="C24:K24" si="22">C8*$N$20</f>
        <v>198.45</v>
      </c>
      <c r="D24" s="1">
        <f t="shared" si="22"/>
        <v>302.39999999999998</v>
      </c>
      <c r="E24" s="1">
        <f t="shared" si="22"/>
        <v>406.34999999999997</v>
      </c>
      <c r="F24" s="1">
        <f t="shared" si="22"/>
        <v>510.29999999999995</v>
      </c>
      <c r="G24" s="1">
        <f t="shared" si="22"/>
        <v>604.79999999999995</v>
      </c>
      <c r="H24" s="1">
        <f t="shared" si="22"/>
        <v>689.84999999999991</v>
      </c>
      <c r="I24" s="1">
        <f t="shared" si="22"/>
        <v>774.9</v>
      </c>
      <c r="J24" s="1">
        <f t="shared" si="22"/>
        <v>831.59999999999991</v>
      </c>
      <c r="K24" s="1">
        <f t="shared" si="22"/>
        <v>888.3</v>
      </c>
      <c r="L24" s="1">
        <f>L8*$N$20</f>
        <v>944.99999999999989</v>
      </c>
      <c r="R24" s="13">
        <v>13</v>
      </c>
      <c r="S24" s="9">
        <f t="shared" si="20"/>
        <v>0.39689999999999998</v>
      </c>
      <c r="T24" s="9">
        <f t="shared" si="20"/>
        <v>0.3024</v>
      </c>
      <c r="U24" s="9">
        <f t="shared" si="20"/>
        <v>0.27089999999999997</v>
      </c>
      <c r="V24" s="9">
        <f t="shared" si="20"/>
        <v>0.25514999999999999</v>
      </c>
      <c r="W24" s="9">
        <f t="shared" si="20"/>
        <v>0.24192</v>
      </c>
      <c r="X24" s="9">
        <f t="shared" si="21"/>
        <v>0.22994999999999996</v>
      </c>
      <c r="Y24" s="9">
        <f t="shared" si="21"/>
        <v>0.22139999999999999</v>
      </c>
      <c r="Z24" s="9">
        <f t="shared" si="21"/>
        <v>0.2079</v>
      </c>
      <c r="AA24" s="9">
        <f t="shared" si="21"/>
        <v>0.19739999999999999</v>
      </c>
      <c r="AB24" s="9">
        <f t="shared" si="21"/>
        <v>0.18899999999999997</v>
      </c>
    </row>
    <row r="25" spans="1:28" x14ac:dyDescent="0.25">
      <c r="B25" s="13"/>
      <c r="R25" s="13"/>
    </row>
    <row r="26" spans="1:28" ht="15.75" thickBot="1" x14ac:dyDescent="0.3">
      <c r="B26" s="13"/>
      <c r="R26" s="13"/>
    </row>
    <row r="27" spans="1:28" ht="15.75" thickBot="1" x14ac:dyDescent="0.3">
      <c r="A27" s="13" t="s">
        <v>4</v>
      </c>
      <c r="B27" s="13" t="s">
        <v>1</v>
      </c>
      <c r="C27" s="12" t="s">
        <v>5</v>
      </c>
      <c r="D27" s="12" t="s">
        <v>6</v>
      </c>
      <c r="E27" s="12" t="s">
        <v>7</v>
      </c>
      <c r="F27" s="12" t="s">
        <v>8</v>
      </c>
      <c r="G27" s="12" t="s">
        <v>9</v>
      </c>
      <c r="H27" s="12" t="s">
        <v>15</v>
      </c>
      <c r="I27" s="12" t="s">
        <v>16</v>
      </c>
      <c r="J27" s="12" t="s">
        <v>17</v>
      </c>
      <c r="K27" s="12" t="s">
        <v>18</v>
      </c>
      <c r="L27" s="12" t="s">
        <v>19</v>
      </c>
      <c r="N27" s="7">
        <v>0.2</v>
      </c>
      <c r="P27" s="42">
        <v>8</v>
      </c>
      <c r="Q27" s="15" t="s">
        <v>4</v>
      </c>
      <c r="R27" s="13" t="s">
        <v>1</v>
      </c>
      <c r="S27" s="12" t="s">
        <v>5</v>
      </c>
      <c r="T27" s="12" t="s">
        <v>6</v>
      </c>
      <c r="U27" s="12" t="s">
        <v>7</v>
      </c>
      <c r="V27" s="12" t="s">
        <v>8</v>
      </c>
      <c r="W27" s="12" t="s">
        <v>9</v>
      </c>
      <c r="X27" s="12" t="s">
        <v>15</v>
      </c>
      <c r="Y27" s="12" t="s">
        <v>16</v>
      </c>
      <c r="Z27" s="12" t="s">
        <v>17</v>
      </c>
      <c r="AA27" s="12" t="s">
        <v>18</v>
      </c>
      <c r="AB27" s="12" t="s">
        <v>19</v>
      </c>
    </row>
    <row r="28" spans="1:28" x14ac:dyDescent="0.25">
      <c r="B28" s="13">
        <v>1</v>
      </c>
      <c r="C28" s="1">
        <f t="shared" ref="C28:K31" si="23">C4*$N$27</f>
        <v>226.8</v>
      </c>
      <c r="D28" s="1">
        <f t="shared" si="23"/>
        <v>345.6</v>
      </c>
      <c r="E28" s="1">
        <f t="shared" si="23"/>
        <v>464.40000000000003</v>
      </c>
      <c r="F28" s="1">
        <f t="shared" si="23"/>
        <v>583.20000000000005</v>
      </c>
      <c r="G28" s="1">
        <f t="shared" si="23"/>
        <v>691.2</v>
      </c>
      <c r="H28" s="1">
        <f t="shared" si="23"/>
        <v>788.40000000000009</v>
      </c>
      <c r="I28" s="1">
        <f t="shared" si="23"/>
        <v>885.6</v>
      </c>
      <c r="J28" s="1">
        <f t="shared" si="23"/>
        <v>950.40000000000009</v>
      </c>
      <c r="K28" s="1">
        <f t="shared" si="23"/>
        <v>1015.2</v>
      </c>
      <c r="L28" s="1">
        <f t="shared" ref="L28:L31" si="24">L4*$N$27</f>
        <v>1080</v>
      </c>
      <c r="P28" s="13" t="s">
        <v>20</v>
      </c>
      <c r="Q28" s="13"/>
      <c r="R28" s="13">
        <v>1</v>
      </c>
      <c r="S28" s="9">
        <f t="shared" ref="S28:W32" si="25">(C28/$P$27)/S$2</f>
        <v>0.56700000000000006</v>
      </c>
      <c r="T28" s="9">
        <f t="shared" si="25"/>
        <v>0.43200000000000005</v>
      </c>
      <c r="U28" s="9">
        <f t="shared" si="25"/>
        <v>0.38700000000000001</v>
      </c>
      <c r="V28" s="9">
        <f t="shared" si="25"/>
        <v>0.36450000000000005</v>
      </c>
      <c r="W28" s="9">
        <f t="shared" si="25"/>
        <v>0.34560000000000002</v>
      </c>
      <c r="X28" s="9">
        <f t="shared" ref="X28:AB32" si="26">(H28/$P$27)/X$2</f>
        <v>0.32850000000000001</v>
      </c>
      <c r="Y28" s="9">
        <f t="shared" si="26"/>
        <v>0.31628571428571428</v>
      </c>
      <c r="Z28" s="9">
        <f t="shared" si="26"/>
        <v>0.29700000000000004</v>
      </c>
      <c r="AA28" s="9">
        <f t="shared" si="26"/>
        <v>0.28200000000000003</v>
      </c>
      <c r="AB28" s="9">
        <f t="shared" si="26"/>
        <v>0.27</v>
      </c>
    </row>
    <row r="29" spans="1:28" x14ac:dyDescent="0.25">
      <c r="B29" s="13">
        <v>3</v>
      </c>
      <c r="C29" s="1">
        <f t="shared" si="23"/>
        <v>181.44000000000003</v>
      </c>
      <c r="D29" s="1">
        <f t="shared" si="23"/>
        <v>276.48</v>
      </c>
      <c r="E29" s="1">
        <f t="shared" si="23"/>
        <v>371.52000000000004</v>
      </c>
      <c r="F29" s="1">
        <f t="shared" si="23"/>
        <v>466.56000000000006</v>
      </c>
      <c r="G29" s="1">
        <f t="shared" si="23"/>
        <v>552.96</v>
      </c>
      <c r="H29" s="1">
        <f t="shared" si="23"/>
        <v>630.72000000000014</v>
      </c>
      <c r="I29" s="1">
        <f t="shared" si="23"/>
        <v>708.48</v>
      </c>
      <c r="J29" s="1">
        <f t="shared" si="23"/>
        <v>760.32000000000016</v>
      </c>
      <c r="K29" s="1">
        <f t="shared" si="23"/>
        <v>812.16000000000008</v>
      </c>
      <c r="L29" s="1">
        <f t="shared" si="24"/>
        <v>864</v>
      </c>
      <c r="P29" s="20" t="s">
        <v>21</v>
      </c>
      <c r="Q29" s="20"/>
      <c r="R29" s="13">
        <v>3</v>
      </c>
      <c r="S29" s="9">
        <f t="shared" si="25"/>
        <v>0.45360000000000006</v>
      </c>
      <c r="T29" s="9">
        <f t="shared" si="25"/>
        <v>0.34560000000000002</v>
      </c>
      <c r="U29" s="9">
        <f t="shared" si="25"/>
        <v>0.30960000000000004</v>
      </c>
      <c r="V29" s="9">
        <f t="shared" si="25"/>
        <v>0.29160000000000003</v>
      </c>
      <c r="W29" s="9">
        <f t="shared" si="25"/>
        <v>0.27648</v>
      </c>
      <c r="X29" s="9">
        <f t="shared" si="26"/>
        <v>0.26280000000000003</v>
      </c>
      <c r="Y29" s="9">
        <f t="shared" si="26"/>
        <v>0.25302857142857144</v>
      </c>
      <c r="Z29" s="9">
        <f t="shared" si="26"/>
        <v>0.23760000000000006</v>
      </c>
      <c r="AA29" s="9">
        <f t="shared" si="26"/>
        <v>0.22560000000000002</v>
      </c>
      <c r="AB29" s="9">
        <f t="shared" si="26"/>
        <v>0.216</v>
      </c>
    </row>
    <row r="30" spans="1:28" x14ac:dyDescent="0.25">
      <c r="B30" s="13">
        <v>6</v>
      </c>
      <c r="C30" s="1">
        <f t="shared" si="23"/>
        <v>158.76</v>
      </c>
      <c r="D30" s="1">
        <f t="shared" si="23"/>
        <v>241.92</v>
      </c>
      <c r="E30" s="1">
        <f t="shared" si="23"/>
        <v>325.08</v>
      </c>
      <c r="F30" s="1">
        <f t="shared" si="23"/>
        <v>408.24</v>
      </c>
      <c r="G30" s="1">
        <f t="shared" si="23"/>
        <v>483.84</v>
      </c>
      <c r="H30" s="1">
        <f t="shared" si="23"/>
        <v>551.88</v>
      </c>
      <c r="I30" s="1">
        <f t="shared" si="23"/>
        <v>619.92000000000007</v>
      </c>
      <c r="J30" s="1">
        <f t="shared" si="23"/>
        <v>665.28</v>
      </c>
      <c r="K30" s="1">
        <f t="shared" si="23"/>
        <v>710.64</v>
      </c>
      <c r="L30" s="1">
        <f t="shared" si="24"/>
        <v>756</v>
      </c>
      <c r="R30" s="13">
        <v>6</v>
      </c>
      <c r="S30" s="9">
        <f t="shared" si="25"/>
        <v>0.39689999999999998</v>
      </c>
      <c r="T30" s="9">
        <f t="shared" si="25"/>
        <v>0.3024</v>
      </c>
      <c r="U30" s="9">
        <f t="shared" si="25"/>
        <v>0.27089999999999997</v>
      </c>
      <c r="V30" s="9">
        <f t="shared" si="25"/>
        <v>0.25514999999999999</v>
      </c>
      <c r="W30" s="9">
        <f t="shared" si="25"/>
        <v>0.24192</v>
      </c>
      <c r="X30" s="9">
        <f t="shared" si="26"/>
        <v>0.22994999999999999</v>
      </c>
      <c r="Y30" s="9">
        <f t="shared" si="26"/>
        <v>0.22140000000000001</v>
      </c>
      <c r="Z30" s="9">
        <f t="shared" si="26"/>
        <v>0.2079</v>
      </c>
      <c r="AA30" s="9">
        <f t="shared" si="26"/>
        <v>0.19739999999999999</v>
      </c>
      <c r="AB30" s="9">
        <f t="shared" si="26"/>
        <v>0.189</v>
      </c>
    </row>
    <row r="31" spans="1:28" x14ac:dyDescent="0.25">
      <c r="B31" s="13">
        <v>9</v>
      </c>
      <c r="C31" s="1">
        <f t="shared" si="23"/>
        <v>136.08000000000001</v>
      </c>
      <c r="D31" s="1">
        <f t="shared" si="23"/>
        <v>207.36</v>
      </c>
      <c r="E31" s="1">
        <f t="shared" si="23"/>
        <v>278.64000000000004</v>
      </c>
      <c r="F31" s="1">
        <f t="shared" si="23"/>
        <v>349.92</v>
      </c>
      <c r="G31" s="1">
        <f t="shared" si="23"/>
        <v>414.72</v>
      </c>
      <c r="H31" s="1">
        <f t="shared" si="23"/>
        <v>473.03999999999996</v>
      </c>
      <c r="I31" s="1">
        <f t="shared" si="23"/>
        <v>531.36</v>
      </c>
      <c r="J31" s="1">
        <f t="shared" si="23"/>
        <v>570.24</v>
      </c>
      <c r="K31" s="1">
        <f t="shared" si="23"/>
        <v>609.12</v>
      </c>
      <c r="L31" s="1">
        <f t="shared" si="24"/>
        <v>648</v>
      </c>
      <c r="R31" s="13">
        <v>9</v>
      </c>
      <c r="S31" s="9">
        <f t="shared" si="25"/>
        <v>0.34020000000000006</v>
      </c>
      <c r="T31" s="9">
        <f t="shared" si="25"/>
        <v>0.25920000000000004</v>
      </c>
      <c r="U31" s="9">
        <f t="shared" si="25"/>
        <v>0.23220000000000005</v>
      </c>
      <c r="V31" s="9">
        <f t="shared" si="25"/>
        <v>0.21870000000000001</v>
      </c>
      <c r="W31" s="9">
        <f t="shared" si="25"/>
        <v>0.20736000000000002</v>
      </c>
      <c r="X31" s="9">
        <f t="shared" si="26"/>
        <v>0.1971</v>
      </c>
      <c r="Y31" s="9">
        <f t="shared" si="26"/>
        <v>0.18977142857142856</v>
      </c>
      <c r="Z31" s="9">
        <f t="shared" si="26"/>
        <v>0.1782</v>
      </c>
      <c r="AA31" s="9">
        <f t="shared" si="26"/>
        <v>0.16919999999999999</v>
      </c>
      <c r="AB31" s="9">
        <f t="shared" si="26"/>
        <v>0.16200000000000001</v>
      </c>
    </row>
    <row r="32" spans="1:28" x14ac:dyDescent="0.25">
      <c r="B32" s="13">
        <v>13</v>
      </c>
      <c r="C32" s="1">
        <f t="shared" ref="C32:K32" si="27">C8*$N$27</f>
        <v>113.4</v>
      </c>
      <c r="D32" s="1">
        <f t="shared" si="27"/>
        <v>172.8</v>
      </c>
      <c r="E32" s="1">
        <f t="shared" si="27"/>
        <v>232.20000000000002</v>
      </c>
      <c r="F32" s="1">
        <f t="shared" si="27"/>
        <v>291.60000000000002</v>
      </c>
      <c r="G32" s="1">
        <f t="shared" si="27"/>
        <v>345.6</v>
      </c>
      <c r="H32" s="1">
        <f t="shared" si="27"/>
        <v>394.20000000000005</v>
      </c>
      <c r="I32" s="1">
        <f t="shared" si="27"/>
        <v>442.8</v>
      </c>
      <c r="J32" s="1">
        <f t="shared" si="27"/>
        <v>475.20000000000005</v>
      </c>
      <c r="K32" s="1">
        <f t="shared" si="27"/>
        <v>507.6</v>
      </c>
      <c r="L32" s="1">
        <f>L8*$N$27</f>
        <v>540</v>
      </c>
      <c r="R32" s="13">
        <v>13</v>
      </c>
      <c r="S32" s="9">
        <f t="shared" si="25"/>
        <v>0.28350000000000003</v>
      </c>
      <c r="T32" s="9">
        <f t="shared" si="25"/>
        <v>0.21600000000000003</v>
      </c>
      <c r="U32" s="9">
        <f t="shared" si="25"/>
        <v>0.19350000000000001</v>
      </c>
      <c r="V32" s="9">
        <f t="shared" si="25"/>
        <v>0.18225000000000002</v>
      </c>
      <c r="W32" s="9">
        <f t="shared" si="25"/>
        <v>0.17280000000000001</v>
      </c>
      <c r="X32" s="9">
        <f t="shared" si="26"/>
        <v>0.16425000000000001</v>
      </c>
      <c r="Y32" s="9">
        <f t="shared" si="26"/>
        <v>0.15814285714285714</v>
      </c>
      <c r="Z32" s="9">
        <f t="shared" si="26"/>
        <v>0.14850000000000002</v>
      </c>
      <c r="AA32" s="9">
        <f t="shared" si="26"/>
        <v>0.14100000000000001</v>
      </c>
      <c r="AB32" s="9">
        <f t="shared" si="26"/>
        <v>0.13500000000000001</v>
      </c>
    </row>
    <row r="34" spans="1:1" x14ac:dyDescent="0.25">
      <c r="A34" t="s">
        <v>13</v>
      </c>
    </row>
  </sheetData>
  <mergeCells count="7">
    <mergeCell ref="AE1:AF1"/>
    <mergeCell ref="S1:AB1"/>
    <mergeCell ref="M2:O2"/>
    <mergeCell ref="A2:B2"/>
    <mergeCell ref="P2:Q2"/>
    <mergeCell ref="P29:Q29"/>
    <mergeCell ref="C1:L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F9" sqref="F9"/>
    </sheetView>
  </sheetViews>
  <sheetFormatPr defaultRowHeight="15" x14ac:dyDescent="0.25"/>
  <cols>
    <col min="2" max="2" width="11.28515625" customWidth="1"/>
    <col min="7" max="7" width="9.140625" style="22"/>
    <col min="9" max="9" width="9.140625" style="22"/>
    <col min="10" max="10" width="11.85546875" bestFit="1" customWidth="1"/>
    <col min="11" max="11" width="11.28515625" customWidth="1"/>
    <col min="12" max="12" width="10.28515625" bestFit="1" customWidth="1"/>
  </cols>
  <sheetData>
    <row r="1" spans="1:24" ht="36.75" thickBot="1" x14ac:dyDescent="0.6">
      <c r="C1" s="24" t="s">
        <v>22</v>
      </c>
      <c r="D1" s="24"/>
      <c r="E1" s="27"/>
      <c r="F1" s="27"/>
      <c r="G1"/>
      <c r="H1" s="22"/>
      <c r="I1"/>
      <c r="K1" s="30" t="s">
        <v>26</v>
      </c>
      <c r="L1" s="30"/>
      <c r="M1" s="31"/>
      <c r="O1" s="46" t="s">
        <v>27</v>
      </c>
      <c r="P1" s="46"/>
    </row>
    <row r="2" spans="1:24" ht="21.75" thickBot="1" x14ac:dyDescent="0.4">
      <c r="A2" s="21" t="s">
        <v>12</v>
      </c>
      <c r="B2" s="21"/>
      <c r="C2" s="3">
        <v>0.6</v>
      </c>
      <c r="D2" s="5">
        <v>1</v>
      </c>
      <c r="E2" s="28" t="s">
        <v>10</v>
      </c>
      <c r="F2" s="28"/>
      <c r="G2" s="28"/>
      <c r="H2" s="19" t="s">
        <v>14</v>
      </c>
      <c r="I2" s="19"/>
      <c r="J2" s="33" t="s">
        <v>23</v>
      </c>
      <c r="K2" s="36">
        <v>50</v>
      </c>
      <c r="L2" s="37">
        <v>100</v>
      </c>
      <c r="M2" s="32"/>
      <c r="N2" s="17" t="s">
        <v>28</v>
      </c>
      <c r="O2" s="17" t="s">
        <v>29</v>
      </c>
      <c r="P2" s="17" t="s">
        <v>30</v>
      </c>
    </row>
    <row r="3" spans="1:24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F3" s="22"/>
      <c r="G3"/>
      <c r="H3" s="35">
        <v>40</v>
      </c>
      <c r="I3" s="15" t="s">
        <v>0</v>
      </c>
      <c r="J3" s="13" t="s">
        <v>1</v>
      </c>
      <c r="K3" s="22" t="s">
        <v>5</v>
      </c>
      <c r="L3" s="22" t="s">
        <v>6</v>
      </c>
      <c r="N3" s="17">
        <v>16</v>
      </c>
      <c r="O3" s="8">
        <f>($C$8*R3)+($C$16*S3)+($C$24*T3)</f>
        <v>8089.7999999999993</v>
      </c>
      <c r="P3" s="8">
        <f>($C$6*R3)+($C$14*S3)+($C$22*T3)</f>
        <v>11325.72</v>
      </c>
      <c r="R3">
        <v>5</v>
      </c>
      <c r="S3">
        <v>10</v>
      </c>
      <c r="T3">
        <v>24</v>
      </c>
      <c r="V3">
        <v>5</v>
      </c>
      <c r="W3">
        <v>10</v>
      </c>
      <c r="X3">
        <v>24</v>
      </c>
    </row>
    <row r="4" spans="1:24" ht="15.75" thickBot="1" x14ac:dyDescent="0.3">
      <c r="A4" s="13"/>
      <c r="B4" s="13">
        <v>1</v>
      </c>
      <c r="C4" s="8">
        <f t="shared" ref="C4:D4" si="0">C$8*2</f>
        <v>834</v>
      </c>
      <c r="D4" s="8">
        <f t="shared" si="0"/>
        <v>1390</v>
      </c>
      <c r="F4" s="34">
        <v>695</v>
      </c>
      <c r="G4"/>
      <c r="H4" s="22"/>
      <c r="I4"/>
      <c r="J4" s="13">
        <v>1</v>
      </c>
      <c r="K4" s="9">
        <f>(C4/$H$3)/K$2</f>
        <v>0.41700000000000004</v>
      </c>
      <c r="L4" s="9">
        <f>(D4/$H$3)/L$2</f>
        <v>0.34749999999999998</v>
      </c>
      <c r="N4" s="17">
        <v>20</v>
      </c>
      <c r="O4" s="8">
        <f t="shared" ref="O4:O10" si="1">($C$8*R4)+($C$16*S4)+($C$24*T4)</f>
        <v>10174.799999999999</v>
      </c>
      <c r="P4" s="8">
        <f t="shared" ref="P4:P10" si="2">($C$6*R4)+($C$14*S4)+($C$22*T4)</f>
        <v>14244.72</v>
      </c>
      <c r="R4">
        <v>6</v>
      </c>
      <c r="S4">
        <v>12</v>
      </c>
      <c r="T4">
        <v>32</v>
      </c>
      <c r="V4">
        <v>6</v>
      </c>
      <c r="W4">
        <v>12</v>
      </c>
      <c r="X4">
        <v>32</v>
      </c>
    </row>
    <row r="5" spans="1:24" x14ac:dyDescent="0.25">
      <c r="A5" s="13"/>
      <c r="B5" s="13">
        <v>3</v>
      </c>
      <c r="C5" s="8">
        <f t="shared" ref="C5:D5" si="3">C$8*1.6</f>
        <v>667.2</v>
      </c>
      <c r="D5" s="8">
        <f t="shared" si="3"/>
        <v>1112</v>
      </c>
      <c r="F5" s="22"/>
      <c r="G5"/>
      <c r="H5" s="22"/>
      <c r="I5"/>
      <c r="J5" s="13">
        <v>3</v>
      </c>
      <c r="K5" s="9">
        <f>(C5/$H$3)/K$2</f>
        <v>0.33360000000000001</v>
      </c>
      <c r="L5" s="9">
        <f>(D5/$H$3)/L$2</f>
        <v>0.27800000000000002</v>
      </c>
      <c r="N5" s="17">
        <v>24</v>
      </c>
      <c r="O5" s="8">
        <f t="shared" si="1"/>
        <v>12009.599999999999</v>
      </c>
      <c r="P5" s="8">
        <f t="shared" si="2"/>
        <v>16813.439999999999</v>
      </c>
      <c r="R5">
        <v>8</v>
      </c>
      <c r="S5">
        <v>16</v>
      </c>
      <c r="T5">
        <v>32</v>
      </c>
      <c r="V5">
        <v>8</v>
      </c>
      <c r="W5">
        <v>16</v>
      </c>
      <c r="X5">
        <v>32</v>
      </c>
    </row>
    <row r="6" spans="1:24" x14ac:dyDescent="0.25">
      <c r="A6" s="13"/>
      <c r="B6" s="13">
        <v>6</v>
      </c>
      <c r="C6" s="8">
        <f t="shared" ref="C6:D6" si="4">C$8*1.4</f>
        <v>583.79999999999995</v>
      </c>
      <c r="D6" s="8">
        <f t="shared" si="4"/>
        <v>972.99999999999989</v>
      </c>
      <c r="F6" s="22"/>
      <c r="G6"/>
      <c r="H6" s="22"/>
      <c r="I6"/>
      <c r="J6" s="13">
        <v>6</v>
      </c>
      <c r="K6" s="9">
        <f>(C6/$H$3)/K$2</f>
        <v>0.29189999999999999</v>
      </c>
      <c r="L6" s="9">
        <f>(D6/$H$3)/L$2</f>
        <v>0.24324999999999997</v>
      </c>
      <c r="N6" s="17">
        <v>28</v>
      </c>
      <c r="O6" s="8">
        <f t="shared" si="1"/>
        <v>14094.599999999999</v>
      </c>
      <c r="P6" s="8">
        <f t="shared" si="2"/>
        <v>19732.439999999995</v>
      </c>
      <c r="R6">
        <v>9</v>
      </c>
      <c r="S6">
        <v>18</v>
      </c>
      <c r="T6">
        <v>40</v>
      </c>
      <c r="V6">
        <v>9</v>
      </c>
      <c r="W6">
        <v>18</v>
      </c>
      <c r="X6">
        <v>40</v>
      </c>
    </row>
    <row r="7" spans="1:24" x14ac:dyDescent="0.25">
      <c r="A7" s="13"/>
      <c r="B7" s="13">
        <v>9</v>
      </c>
      <c r="C7" s="8">
        <f t="shared" ref="C7:D7" si="5">C$8*1.2</f>
        <v>500.4</v>
      </c>
      <c r="D7" s="8">
        <f t="shared" si="5"/>
        <v>834</v>
      </c>
      <c r="F7" s="22"/>
      <c r="G7"/>
      <c r="H7" s="22"/>
      <c r="I7"/>
      <c r="J7" s="13">
        <v>9</v>
      </c>
      <c r="K7" s="9">
        <f>(C7/$H$3)/K$2</f>
        <v>0.25019999999999998</v>
      </c>
      <c r="L7" s="9">
        <f>(D7/$H$3)/L$2</f>
        <v>0.20850000000000002</v>
      </c>
      <c r="N7" s="17">
        <v>32</v>
      </c>
      <c r="O7" s="8">
        <f t="shared" si="1"/>
        <v>16680</v>
      </c>
      <c r="P7" s="8">
        <f t="shared" si="2"/>
        <v>23352</v>
      </c>
      <c r="R7">
        <v>10</v>
      </c>
      <c r="S7">
        <v>22</v>
      </c>
      <c r="T7">
        <v>48</v>
      </c>
      <c r="V7">
        <v>10</v>
      </c>
      <c r="W7">
        <v>22</v>
      </c>
      <c r="X7">
        <v>44</v>
      </c>
    </row>
    <row r="8" spans="1:24" x14ac:dyDescent="0.25">
      <c r="A8" s="13"/>
      <c r="B8" s="13">
        <v>13</v>
      </c>
      <c r="C8" s="8">
        <f>$F4*C2</f>
        <v>417</v>
      </c>
      <c r="D8" s="8">
        <f>$F4*D2</f>
        <v>695</v>
      </c>
      <c r="F8" s="22"/>
      <c r="G8"/>
      <c r="H8" s="22"/>
      <c r="I8"/>
      <c r="J8" s="13">
        <v>13</v>
      </c>
      <c r="K8" s="9">
        <f>(C8/$H$3)/K$2</f>
        <v>0.20850000000000002</v>
      </c>
      <c r="L8" s="9">
        <f>(D8/$H$3)/L$2</f>
        <v>0.17374999999999999</v>
      </c>
      <c r="N8" s="17">
        <v>36</v>
      </c>
      <c r="O8" s="8">
        <f t="shared" si="1"/>
        <v>18014.399999999998</v>
      </c>
      <c r="P8" s="8">
        <f t="shared" si="2"/>
        <v>25220.16</v>
      </c>
      <c r="R8">
        <v>12</v>
      </c>
      <c r="S8">
        <v>24</v>
      </c>
      <c r="T8">
        <v>48</v>
      </c>
      <c r="V8">
        <v>12</v>
      </c>
      <c r="W8">
        <v>24</v>
      </c>
      <c r="X8">
        <v>48</v>
      </c>
    </row>
    <row r="9" spans="1:24" x14ac:dyDescent="0.25">
      <c r="A9" s="13"/>
      <c r="B9" s="13"/>
      <c r="F9" s="22"/>
      <c r="G9"/>
      <c r="H9" s="22"/>
      <c r="I9"/>
      <c r="J9" s="13"/>
      <c r="N9" s="17">
        <v>40</v>
      </c>
      <c r="O9" s="8">
        <f t="shared" si="1"/>
        <v>20099.400000000001</v>
      </c>
      <c r="P9" s="8">
        <f t="shared" si="2"/>
        <v>28139.16</v>
      </c>
      <c r="R9">
        <v>13</v>
      </c>
      <c r="S9">
        <v>26</v>
      </c>
      <c r="T9">
        <v>56</v>
      </c>
      <c r="V9">
        <v>13</v>
      </c>
      <c r="W9">
        <v>26</v>
      </c>
      <c r="X9">
        <v>56</v>
      </c>
    </row>
    <row r="10" spans="1:24" ht="15.75" thickBot="1" x14ac:dyDescent="0.3">
      <c r="A10" s="13"/>
      <c r="B10" s="13"/>
      <c r="F10" s="22"/>
      <c r="G10"/>
      <c r="H10" s="22"/>
      <c r="I10"/>
      <c r="J10" s="13"/>
      <c r="N10" s="17">
        <v>44</v>
      </c>
      <c r="O10" s="8">
        <f t="shared" si="1"/>
        <v>22184.399999999998</v>
      </c>
      <c r="P10" s="8">
        <f t="shared" si="2"/>
        <v>31058.16</v>
      </c>
      <c r="R10">
        <v>14</v>
      </c>
      <c r="S10">
        <v>28</v>
      </c>
      <c r="T10">
        <v>64</v>
      </c>
      <c r="V10">
        <v>14</v>
      </c>
      <c r="W10">
        <v>28</v>
      </c>
      <c r="X10">
        <v>64</v>
      </c>
    </row>
    <row r="11" spans="1:24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3"/>
      <c r="F11" s="23" t="s">
        <v>11</v>
      </c>
      <c r="G11" s="13"/>
      <c r="H11" s="35">
        <v>20</v>
      </c>
      <c r="I11" s="15" t="s">
        <v>2</v>
      </c>
      <c r="J11" s="13" t="s">
        <v>1</v>
      </c>
      <c r="K11" s="22" t="s">
        <v>5</v>
      </c>
      <c r="L11" s="22" t="s">
        <v>6</v>
      </c>
    </row>
    <row r="12" spans="1:24" ht="15.75" thickBot="1" x14ac:dyDescent="0.3">
      <c r="A12" s="13"/>
      <c r="B12" s="13">
        <v>1</v>
      </c>
      <c r="C12" s="8">
        <f>(C4)*$F$12</f>
        <v>500.4</v>
      </c>
      <c r="D12" s="8">
        <f>(D4)*$F$12</f>
        <v>834</v>
      </c>
      <c r="F12" s="6">
        <v>0.6</v>
      </c>
      <c r="G12"/>
      <c r="H12" s="22"/>
      <c r="I12"/>
      <c r="J12" s="13">
        <v>1</v>
      </c>
      <c r="K12" s="9">
        <f>(C12/$H$11)/K$2</f>
        <v>0.50039999999999996</v>
      </c>
      <c r="L12" s="9">
        <f>(D12/$H$11)/L$2</f>
        <v>0.41700000000000004</v>
      </c>
    </row>
    <row r="13" spans="1:24" x14ac:dyDescent="0.25">
      <c r="A13" s="13"/>
      <c r="B13" s="13">
        <v>3</v>
      </c>
      <c r="C13" s="8">
        <f>(C5)*$F$12</f>
        <v>400.32</v>
      </c>
      <c r="D13" s="8">
        <f>(D5)*$F$12</f>
        <v>667.19999999999993</v>
      </c>
      <c r="F13" s="22"/>
      <c r="G13"/>
      <c r="H13" s="22"/>
      <c r="I13"/>
      <c r="J13" s="13">
        <v>3</v>
      </c>
      <c r="K13" s="9">
        <f>(C13/$H$11)/K$2</f>
        <v>0.40031999999999995</v>
      </c>
      <c r="L13" s="9">
        <f>(D13/$H$11)/L$2</f>
        <v>0.33360000000000001</v>
      </c>
    </row>
    <row r="14" spans="1:24" x14ac:dyDescent="0.25">
      <c r="A14" s="13"/>
      <c r="B14" s="13">
        <v>6</v>
      </c>
      <c r="C14" s="8">
        <f>(C6)*$F$12</f>
        <v>350.28</v>
      </c>
      <c r="D14" s="8">
        <f>(D6)*$F$12</f>
        <v>583.79999999999995</v>
      </c>
      <c r="F14" s="22"/>
      <c r="G14"/>
      <c r="H14" s="22"/>
      <c r="I14"/>
      <c r="J14" s="13">
        <v>6</v>
      </c>
      <c r="K14" s="9">
        <f>(C14/$H$11)/K$2</f>
        <v>0.35027999999999998</v>
      </c>
      <c r="L14" s="9">
        <f>(D14/$H$11)/L$2</f>
        <v>0.29189999999999999</v>
      </c>
    </row>
    <row r="15" spans="1:24" x14ac:dyDescent="0.25">
      <c r="A15" s="13"/>
      <c r="B15" s="13">
        <v>9</v>
      </c>
      <c r="C15" s="8">
        <f>(C7)*$F$12</f>
        <v>300.23999999999995</v>
      </c>
      <c r="D15" s="8">
        <f>(D7)*$F$12</f>
        <v>500.4</v>
      </c>
      <c r="F15" s="22"/>
      <c r="G15"/>
      <c r="H15" s="22"/>
      <c r="I15"/>
      <c r="J15" s="13">
        <v>9</v>
      </c>
      <c r="K15" s="9">
        <f>(C15/$H$11)/K$2</f>
        <v>0.30023999999999995</v>
      </c>
      <c r="L15" s="9">
        <f>(D15/$H$11)/L$2</f>
        <v>0.25019999999999998</v>
      </c>
    </row>
    <row r="16" spans="1:24" x14ac:dyDescent="0.25">
      <c r="A16" s="13"/>
      <c r="B16" s="13">
        <v>13</v>
      </c>
      <c r="C16" s="8">
        <f>(C8)*$F$12</f>
        <v>250.2</v>
      </c>
      <c r="D16" s="8">
        <f>(D8)*$F$12</f>
        <v>417</v>
      </c>
      <c r="F16" s="22"/>
      <c r="G16"/>
      <c r="H16" s="22"/>
      <c r="I16"/>
      <c r="J16" s="13">
        <v>13</v>
      </c>
      <c r="K16" s="9">
        <f>(C16/$H$11)/K$2</f>
        <v>0.25019999999999998</v>
      </c>
      <c r="L16" s="9">
        <f>(D16/$H$11)/L$2</f>
        <v>0.20850000000000002</v>
      </c>
    </row>
    <row r="17" spans="1:12" x14ac:dyDescent="0.25">
      <c r="A17" s="13"/>
      <c r="B17" s="13"/>
      <c r="F17" s="22"/>
      <c r="G17"/>
      <c r="H17" s="22"/>
      <c r="I17"/>
      <c r="J17" s="13"/>
    </row>
    <row r="18" spans="1:12" ht="15.75" thickBot="1" x14ac:dyDescent="0.3">
      <c r="A18" s="13"/>
      <c r="B18" s="13"/>
      <c r="F18" s="22"/>
      <c r="G18"/>
      <c r="H18" s="22"/>
      <c r="I18"/>
      <c r="J18" s="13"/>
    </row>
    <row r="19" spans="1:12" ht="15.75" thickBot="1" x14ac:dyDescent="0.3">
      <c r="A19" s="13" t="s">
        <v>3</v>
      </c>
      <c r="B19" s="13" t="s">
        <v>1</v>
      </c>
      <c r="C19" s="29" t="s">
        <v>5</v>
      </c>
      <c r="D19" s="29" t="s">
        <v>6</v>
      </c>
      <c r="F19" s="22"/>
      <c r="G19"/>
      <c r="H19" s="35">
        <v>10</v>
      </c>
      <c r="I19" s="15" t="s">
        <v>3</v>
      </c>
      <c r="J19" s="13" t="s">
        <v>1</v>
      </c>
      <c r="K19" s="22" t="s">
        <v>5</v>
      </c>
      <c r="L19" s="22" t="s">
        <v>6</v>
      </c>
    </row>
    <row r="20" spans="1:12" ht="15.75" thickBot="1" x14ac:dyDescent="0.3">
      <c r="A20" s="13"/>
      <c r="B20" s="13">
        <v>1</v>
      </c>
      <c r="C20" s="1">
        <f>(C4)*$F$20</f>
        <v>291.89999999999998</v>
      </c>
      <c r="D20" s="1">
        <f>(D4)*$F$20</f>
        <v>486.49999999999994</v>
      </c>
      <c r="F20" s="7">
        <v>0.35</v>
      </c>
      <c r="G20"/>
      <c r="H20" s="22"/>
      <c r="I20"/>
      <c r="J20" s="13">
        <v>1</v>
      </c>
      <c r="K20" s="9">
        <f>(C20/$H$19)/K$2</f>
        <v>0.58379999999999999</v>
      </c>
      <c r="L20" s="9">
        <f>(D20/$H$19)/L$2</f>
        <v>0.48649999999999993</v>
      </c>
    </row>
    <row r="21" spans="1:12" x14ac:dyDescent="0.25">
      <c r="A21" s="13"/>
      <c r="B21" s="13">
        <v>3</v>
      </c>
      <c r="C21" s="1">
        <f>(C5)*$F$20</f>
        <v>233.52</v>
      </c>
      <c r="D21" s="1">
        <f>(D5)*$F$20</f>
        <v>389.2</v>
      </c>
      <c r="F21" s="22"/>
      <c r="G21"/>
      <c r="H21" s="22"/>
      <c r="I21"/>
      <c r="J21" s="13">
        <v>3</v>
      </c>
      <c r="K21" s="9">
        <f>(C21/$H$19)/K$2</f>
        <v>0.46704000000000001</v>
      </c>
      <c r="L21" s="9">
        <f>(D21/$H$19)/L$2</f>
        <v>0.38919999999999999</v>
      </c>
    </row>
    <row r="22" spans="1:12" x14ac:dyDescent="0.25">
      <c r="A22" s="13"/>
      <c r="B22" s="13">
        <v>6</v>
      </c>
      <c r="C22" s="1">
        <f>(C6)*$F$20</f>
        <v>204.32999999999998</v>
      </c>
      <c r="D22" s="1">
        <f>(D6)*$F$20</f>
        <v>340.54999999999995</v>
      </c>
      <c r="F22" s="22"/>
      <c r="G22"/>
      <c r="H22" s="22"/>
      <c r="I22"/>
      <c r="J22" s="13">
        <v>6</v>
      </c>
      <c r="K22" s="9">
        <f>(C22/$H$19)/K$2</f>
        <v>0.40866000000000002</v>
      </c>
      <c r="L22" s="9">
        <f>(D22/$H$19)/L$2</f>
        <v>0.34054999999999991</v>
      </c>
    </row>
    <row r="23" spans="1:12" x14ac:dyDescent="0.25">
      <c r="A23" s="13"/>
      <c r="B23" s="13">
        <v>9</v>
      </c>
      <c r="C23" s="1">
        <f>(C7)*$F$20</f>
        <v>175.14</v>
      </c>
      <c r="D23" s="1">
        <f>(D7)*$F$20</f>
        <v>291.89999999999998</v>
      </c>
      <c r="F23" s="22"/>
      <c r="G23"/>
      <c r="H23" s="22"/>
      <c r="I23"/>
      <c r="J23" s="13">
        <v>9</v>
      </c>
      <c r="K23" s="9">
        <f>(C23/$H$19)/K$2</f>
        <v>0.35027999999999998</v>
      </c>
      <c r="L23" s="9">
        <f>(D23/$H$19)/L$2</f>
        <v>0.29189999999999999</v>
      </c>
    </row>
    <row r="24" spans="1:12" x14ac:dyDescent="0.25">
      <c r="A24" s="13"/>
      <c r="B24" s="13">
        <v>13</v>
      </c>
      <c r="C24" s="1">
        <f>(C8)*$F$20</f>
        <v>145.94999999999999</v>
      </c>
      <c r="D24" s="1">
        <f>(D8)*$F$20</f>
        <v>243.24999999999997</v>
      </c>
      <c r="F24" s="22"/>
      <c r="G24"/>
      <c r="H24" s="22"/>
      <c r="I24"/>
      <c r="J24" s="13">
        <v>13</v>
      </c>
      <c r="K24" s="9">
        <f>(C24/$H$19)/K$2</f>
        <v>0.29189999999999999</v>
      </c>
      <c r="L24" s="9">
        <f>(D24/$H$19)/L$2</f>
        <v>0.24324999999999997</v>
      </c>
    </row>
    <row r="25" spans="1:12" x14ac:dyDescent="0.25">
      <c r="A25" s="13"/>
      <c r="B25" s="13"/>
      <c r="F25" s="22"/>
      <c r="G25"/>
      <c r="H25" s="22"/>
      <c r="I25"/>
      <c r="J25" s="13"/>
    </row>
    <row r="26" spans="1:12" ht="15.75" thickBot="1" x14ac:dyDescent="0.3">
      <c r="A26" s="13"/>
      <c r="B26" s="13"/>
      <c r="F26" s="22"/>
      <c r="G26"/>
      <c r="H26" s="22"/>
      <c r="I26"/>
      <c r="J26" s="13"/>
    </row>
    <row r="27" spans="1:12" ht="15.75" thickBot="1" x14ac:dyDescent="0.3">
      <c r="A27" s="13" t="s">
        <v>4</v>
      </c>
      <c r="B27" s="13" t="s">
        <v>1</v>
      </c>
      <c r="C27" s="22" t="s">
        <v>5</v>
      </c>
      <c r="D27" s="22" t="s">
        <v>6</v>
      </c>
      <c r="F27" s="7">
        <v>0.2</v>
      </c>
      <c r="G27"/>
      <c r="H27" s="35">
        <v>5</v>
      </c>
      <c r="I27" s="15" t="s">
        <v>4</v>
      </c>
      <c r="J27" s="13" t="s">
        <v>1</v>
      </c>
      <c r="K27" s="22" t="s">
        <v>5</v>
      </c>
      <c r="L27" s="22" t="s">
        <v>6</v>
      </c>
    </row>
    <row r="28" spans="1:12" x14ac:dyDescent="0.25">
      <c r="A28" s="13"/>
      <c r="B28" s="13">
        <v>1</v>
      </c>
      <c r="C28" s="1">
        <f>(C4)*$F$27</f>
        <v>166.8</v>
      </c>
      <c r="D28" s="1">
        <f>(D4)*$F$27</f>
        <v>278</v>
      </c>
      <c r="F28" s="22"/>
      <c r="G28"/>
      <c r="H28" s="17" t="s">
        <v>24</v>
      </c>
      <c r="I28" s="13"/>
      <c r="J28" s="13">
        <v>1</v>
      </c>
      <c r="K28" s="9">
        <f>(C28/$H$27)/K$2</f>
        <v>0.66720000000000002</v>
      </c>
      <c r="L28" s="9">
        <f>(D28/$H$27)/L$2</f>
        <v>0.55600000000000005</v>
      </c>
    </row>
    <row r="29" spans="1:12" x14ac:dyDescent="0.25">
      <c r="A29" s="13"/>
      <c r="B29" s="13">
        <v>3</v>
      </c>
      <c r="C29" s="1">
        <f>(C5)*$F$27</f>
        <v>133.44000000000003</v>
      </c>
      <c r="D29" s="1">
        <f>(D5)*$F$27</f>
        <v>222.4</v>
      </c>
      <c r="F29" s="22"/>
      <c r="G29"/>
      <c r="H29" s="17" t="s">
        <v>25</v>
      </c>
      <c r="I29" s="13"/>
      <c r="J29" s="13">
        <v>3</v>
      </c>
      <c r="K29" s="9">
        <f>(C29/$H$27)/K$2</f>
        <v>0.53376000000000012</v>
      </c>
      <c r="L29" s="9">
        <f>(D29/$H$27)/L$2</f>
        <v>0.44480000000000003</v>
      </c>
    </row>
    <row r="30" spans="1:12" x14ac:dyDescent="0.25">
      <c r="A30" s="13"/>
      <c r="B30" s="13">
        <v>6</v>
      </c>
      <c r="C30" s="1">
        <f>(C6)*$F$27</f>
        <v>116.75999999999999</v>
      </c>
      <c r="D30" s="1">
        <f>(D6)*$F$27</f>
        <v>194.6</v>
      </c>
      <c r="F30" s="22"/>
      <c r="G30"/>
      <c r="H30" s="22"/>
      <c r="I30"/>
      <c r="J30" s="13">
        <v>6</v>
      </c>
      <c r="K30" s="9">
        <f>(C30/$H$27)/K$2</f>
        <v>0.46703999999999996</v>
      </c>
      <c r="L30" s="9">
        <f>(D30/$H$27)/L$2</f>
        <v>0.38919999999999999</v>
      </c>
    </row>
    <row r="31" spans="1:12" x14ac:dyDescent="0.25">
      <c r="A31" s="13"/>
      <c r="B31" s="13">
        <v>9</v>
      </c>
      <c r="C31" s="1">
        <f>(C7)*$F$27</f>
        <v>100.08</v>
      </c>
      <c r="D31" s="1">
        <f>(D7)*$F$27</f>
        <v>166.8</v>
      </c>
      <c r="F31" s="22"/>
      <c r="G31"/>
      <c r="H31" s="22"/>
      <c r="I31"/>
      <c r="J31" s="13">
        <v>9</v>
      </c>
      <c r="K31" s="9">
        <f>(C31/$H$27)/K$2</f>
        <v>0.40031999999999995</v>
      </c>
      <c r="L31" s="9">
        <f>(D31/$H$27)/L$2</f>
        <v>0.33360000000000001</v>
      </c>
    </row>
    <row r="32" spans="1:12" x14ac:dyDescent="0.25">
      <c r="A32" s="13"/>
      <c r="B32" s="13">
        <v>13</v>
      </c>
      <c r="C32" s="1">
        <f>(C8)*$F$27</f>
        <v>83.4</v>
      </c>
      <c r="D32" s="1">
        <f>(D8)*$F$27</f>
        <v>139</v>
      </c>
      <c r="F32" s="22"/>
      <c r="G32"/>
      <c r="H32" s="22"/>
      <c r="I32"/>
      <c r="J32" s="13">
        <v>13</v>
      </c>
      <c r="K32" s="9">
        <f>(C32/$H$27)/K$2</f>
        <v>0.33360000000000001</v>
      </c>
      <c r="L32" s="9">
        <f>(D32/$H$27)/L$2</f>
        <v>0.27800000000000002</v>
      </c>
    </row>
    <row r="34" spans="1:1" x14ac:dyDescent="0.25">
      <c r="A34" t="s">
        <v>13</v>
      </c>
    </row>
  </sheetData>
  <mergeCells count="6">
    <mergeCell ref="O1:P1"/>
    <mergeCell ref="A2:B2"/>
    <mergeCell ref="E2:G2"/>
    <mergeCell ref="H2:I2"/>
    <mergeCell ref="K1:L1"/>
    <mergeCell ref="C1:D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V7" sqref="V7"/>
    </sheetView>
  </sheetViews>
  <sheetFormatPr defaultRowHeight="15" x14ac:dyDescent="0.25"/>
  <cols>
    <col min="2" max="2" width="11.28515625" customWidth="1"/>
    <col min="7" max="7" width="9.140625" style="22"/>
    <col min="9" max="9" width="9.140625" style="22"/>
    <col min="11" max="11" width="11.85546875" bestFit="1" customWidth="1"/>
    <col min="12" max="12" width="10.28515625" bestFit="1" customWidth="1"/>
  </cols>
  <sheetData>
    <row r="1" spans="1:22" ht="36.75" thickBot="1" x14ac:dyDescent="0.6">
      <c r="C1" s="40" t="s">
        <v>22</v>
      </c>
      <c r="D1" s="40"/>
      <c r="E1" s="40"/>
      <c r="F1" s="27"/>
      <c r="L1" s="30" t="s">
        <v>26</v>
      </c>
      <c r="M1" s="30"/>
      <c r="N1" s="30"/>
      <c r="O1" s="31"/>
      <c r="Q1" s="46" t="s">
        <v>27</v>
      </c>
      <c r="R1" s="46"/>
    </row>
    <row r="2" spans="1:22" ht="21.75" thickBot="1" x14ac:dyDescent="0.4">
      <c r="A2" s="21" t="s">
        <v>12</v>
      </c>
      <c r="B2" s="21"/>
      <c r="C2" s="3">
        <v>0.43</v>
      </c>
      <c r="D2" s="4">
        <v>0.78</v>
      </c>
      <c r="E2" s="5">
        <v>1</v>
      </c>
      <c r="F2" s="41" t="s">
        <v>10</v>
      </c>
      <c r="G2" s="41"/>
      <c r="H2" s="41"/>
      <c r="I2" s="19" t="s">
        <v>14</v>
      </c>
      <c r="J2" s="19"/>
      <c r="K2" s="33" t="s">
        <v>23</v>
      </c>
      <c r="L2" s="36">
        <v>50</v>
      </c>
      <c r="M2" s="39">
        <v>100</v>
      </c>
      <c r="N2" s="37">
        <v>150</v>
      </c>
      <c r="O2" s="32"/>
      <c r="P2" s="17" t="s">
        <v>28</v>
      </c>
      <c r="Q2" s="17" t="s">
        <v>29</v>
      </c>
      <c r="R2" s="17" t="s">
        <v>30</v>
      </c>
    </row>
    <row r="3" spans="1:22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I3" s="35">
        <v>40</v>
      </c>
      <c r="J3" s="15" t="s">
        <v>0</v>
      </c>
      <c r="K3" s="13" t="s">
        <v>1</v>
      </c>
      <c r="L3" s="22" t="s">
        <v>5</v>
      </c>
      <c r="M3" s="22" t="s">
        <v>6</v>
      </c>
      <c r="N3" s="22" t="s">
        <v>7</v>
      </c>
      <c r="P3" s="17">
        <v>16</v>
      </c>
      <c r="Q3" s="8">
        <f>($C$8*T3)+($C$16*U3)+($C$24*V3)</f>
        <v>8300.2900000000009</v>
      </c>
      <c r="R3" s="8">
        <f>($C$6*T3)+($C$14*U3)+($C$22*V3)</f>
        <v>11620.405999999999</v>
      </c>
      <c r="T3">
        <v>5</v>
      </c>
      <c r="U3">
        <v>10</v>
      </c>
      <c r="V3">
        <v>24</v>
      </c>
    </row>
    <row r="4" spans="1:22" ht="15.75" thickBot="1" x14ac:dyDescent="0.3">
      <c r="A4" s="13"/>
      <c r="B4" s="13">
        <v>1</v>
      </c>
      <c r="C4" s="8">
        <f t="shared" ref="C4:E4" si="0">C$8*2</f>
        <v>855.69999999999993</v>
      </c>
      <c r="D4" s="8">
        <f t="shared" si="0"/>
        <v>1552.2</v>
      </c>
      <c r="E4" s="8">
        <f t="shared" si="0"/>
        <v>1990</v>
      </c>
      <c r="G4" s="34">
        <v>995</v>
      </c>
      <c r="K4" s="13">
        <v>1</v>
      </c>
      <c r="L4" s="9">
        <f>(C4/$I$3)/L$2</f>
        <v>0.42784999999999995</v>
      </c>
      <c r="M4" s="9">
        <f>(D4/$I$3)/M$2</f>
        <v>0.38805000000000001</v>
      </c>
      <c r="N4" s="9">
        <f>(E4/$I$3)/N$2</f>
        <v>0.33166666666666667</v>
      </c>
      <c r="P4" s="17">
        <v>20</v>
      </c>
      <c r="Q4" s="8">
        <f t="shared" ref="Q4:Q10" si="1">($C$8*T4)+($C$16*U4)+($C$24*V4)</f>
        <v>10439.539999999997</v>
      </c>
      <c r="R4" s="8">
        <f t="shared" ref="R4:R10" si="2">($C$6*T4)+($C$14*U4)+($C$22*V4)</f>
        <v>14615.355999999996</v>
      </c>
      <c r="T4">
        <v>6</v>
      </c>
      <c r="U4">
        <v>12</v>
      </c>
      <c r="V4">
        <v>32</v>
      </c>
    </row>
    <row r="5" spans="1:22" x14ac:dyDescent="0.25">
      <c r="A5" s="13"/>
      <c r="B5" s="13">
        <v>3</v>
      </c>
      <c r="C5" s="8">
        <f t="shared" ref="C5:E5" si="3">C$8*1.6</f>
        <v>684.56</v>
      </c>
      <c r="D5" s="8">
        <f t="shared" si="3"/>
        <v>1241.7600000000002</v>
      </c>
      <c r="E5" s="8">
        <f t="shared" si="3"/>
        <v>1592</v>
      </c>
      <c r="K5" s="13">
        <v>3</v>
      </c>
      <c r="L5" s="9">
        <f>(C5/$I$3)/L$2</f>
        <v>0.34227999999999992</v>
      </c>
      <c r="M5" s="9">
        <f>(D5/$I$3)/M$2</f>
        <v>0.31044000000000005</v>
      </c>
      <c r="N5" s="9">
        <f>(E5/$I$3)/N$2</f>
        <v>0.26533333333333331</v>
      </c>
      <c r="P5" s="17">
        <v>24</v>
      </c>
      <c r="Q5" s="8">
        <f t="shared" si="1"/>
        <v>12322.079999999998</v>
      </c>
      <c r="R5" s="8">
        <f t="shared" si="2"/>
        <v>17250.911999999997</v>
      </c>
      <c r="T5">
        <v>8</v>
      </c>
      <c r="U5">
        <v>16</v>
      </c>
      <c r="V5">
        <v>32</v>
      </c>
    </row>
    <row r="6" spans="1:22" x14ac:dyDescent="0.25">
      <c r="A6" s="13"/>
      <c r="B6" s="13">
        <v>6</v>
      </c>
      <c r="C6" s="8">
        <f t="shared" ref="C6:E6" si="4">C$8*1.4</f>
        <v>598.9899999999999</v>
      </c>
      <c r="D6" s="8">
        <f t="shared" si="4"/>
        <v>1086.54</v>
      </c>
      <c r="E6" s="8">
        <f t="shared" si="4"/>
        <v>1393</v>
      </c>
      <c r="K6" s="13">
        <v>6</v>
      </c>
      <c r="L6" s="9">
        <f>(C6/$I$3)/L$2</f>
        <v>0.29949499999999996</v>
      </c>
      <c r="M6" s="9">
        <f>(D6/$I$3)/M$2</f>
        <v>0.27163500000000002</v>
      </c>
      <c r="N6" s="9">
        <f>(E6/$I$3)/N$2</f>
        <v>0.23216666666666669</v>
      </c>
      <c r="P6" s="17">
        <v>28</v>
      </c>
      <c r="Q6" s="8">
        <f t="shared" si="1"/>
        <v>14461.329999999998</v>
      </c>
      <c r="R6" s="8">
        <f t="shared" si="2"/>
        <v>20245.861999999994</v>
      </c>
      <c r="T6">
        <v>9</v>
      </c>
      <c r="U6">
        <v>18</v>
      </c>
      <c r="V6">
        <v>40</v>
      </c>
    </row>
    <row r="7" spans="1:22" x14ac:dyDescent="0.25">
      <c r="A7" s="13"/>
      <c r="B7" s="13">
        <v>9</v>
      </c>
      <c r="C7" s="8">
        <f t="shared" ref="C7:E7" si="5">C$8*1.2</f>
        <v>513.41999999999996</v>
      </c>
      <c r="D7" s="8">
        <f t="shared" si="5"/>
        <v>931.31999999999994</v>
      </c>
      <c r="E7" s="8">
        <f t="shared" si="5"/>
        <v>1194</v>
      </c>
      <c r="K7" s="13">
        <v>9</v>
      </c>
      <c r="L7" s="9">
        <f>(C7/$I$3)/L$2</f>
        <v>0.25670999999999999</v>
      </c>
      <c r="M7" s="9">
        <f>(D7/$I$3)/M$2</f>
        <v>0.23282999999999998</v>
      </c>
      <c r="N7" s="9">
        <f>(E7/$I$3)/N$2</f>
        <v>0.19900000000000001</v>
      </c>
      <c r="P7" s="17">
        <v>32</v>
      </c>
      <c r="Q7" s="8">
        <f t="shared" si="1"/>
        <v>16515.009999999998</v>
      </c>
      <c r="R7" s="8">
        <f t="shared" si="2"/>
        <v>23121.013999999996</v>
      </c>
      <c r="T7">
        <v>10</v>
      </c>
      <c r="U7">
        <v>22</v>
      </c>
      <c r="V7">
        <v>44</v>
      </c>
    </row>
    <row r="8" spans="1:22" x14ac:dyDescent="0.25">
      <c r="A8" s="13"/>
      <c r="B8" s="13">
        <v>13</v>
      </c>
      <c r="C8" s="8">
        <f t="shared" ref="C8:D8" si="6">$G4*C2</f>
        <v>427.84999999999997</v>
      </c>
      <c r="D8" s="8">
        <f t="shared" si="6"/>
        <v>776.1</v>
      </c>
      <c r="E8" s="8">
        <f>$G4*E2</f>
        <v>995</v>
      </c>
      <c r="K8" s="13">
        <v>13</v>
      </c>
      <c r="L8" s="9">
        <f>(C8/$I$3)/L$2</f>
        <v>0.21392499999999998</v>
      </c>
      <c r="M8" s="9">
        <f>(D8/$I$3)/M$2</f>
        <v>0.194025</v>
      </c>
      <c r="N8" s="9">
        <f>(E8/$I$3)/N$2</f>
        <v>0.16583333333333333</v>
      </c>
      <c r="P8" s="17">
        <v>36</v>
      </c>
      <c r="Q8" s="8">
        <f t="shared" si="1"/>
        <v>18483.119999999995</v>
      </c>
      <c r="R8" s="8">
        <f t="shared" si="2"/>
        <v>25876.367999999995</v>
      </c>
      <c r="T8">
        <v>12</v>
      </c>
      <c r="U8">
        <v>24</v>
      </c>
      <c r="V8">
        <v>48</v>
      </c>
    </row>
    <row r="9" spans="1:22" x14ac:dyDescent="0.25">
      <c r="A9" s="13"/>
      <c r="B9" s="13"/>
      <c r="K9" s="13"/>
      <c r="P9" s="17">
        <v>40</v>
      </c>
      <c r="Q9" s="8">
        <f t="shared" si="1"/>
        <v>20622.369999999995</v>
      </c>
      <c r="R9" s="8">
        <f t="shared" si="2"/>
        <v>28871.317999999996</v>
      </c>
      <c r="T9">
        <v>13</v>
      </c>
      <c r="U9">
        <v>26</v>
      </c>
      <c r="V9">
        <v>56</v>
      </c>
    </row>
    <row r="10" spans="1:22" ht="15.75" thickBot="1" x14ac:dyDescent="0.3">
      <c r="A10" s="13"/>
      <c r="B10" s="13"/>
      <c r="K10" s="13"/>
      <c r="P10" s="17">
        <v>44</v>
      </c>
      <c r="Q10" s="8">
        <f t="shared" si="1"/>
        <v>22761.619999999995</v>
      </c>
      <c r="R10" s="8">
        <f t="shared" si="2"/>
        <v>31866.267999999996</v>
      </c>
      <c r="T10">
        <v>14</v>
      </c>
      <c r="U10">
        <v>28</v>
      </c>
      <c r="V10">
        <v>64</v>
      </c>
    </row>
    <row r="11" spans="1:22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3"/>
      <c r="G11" s="23" t="s">
        <v>11</v>
      </c>
      <c r="H11" s="13"/>
      <c r="I11" s="35">
        <v>20</v>
      </c>
      <c r="J11" s="15" t="s">
        <v>2</v>
      </c>
      <c r="K11" s="13" t="s">
        <v>1</v>
      </c>
      <c r="L11" s="22" t="s">
        <v>5</v>
      </c>
      <c r="M11" s="22" t="s">
        <v>6</v>
      </c>
      <c r="N11" s="22" t="s">
        <v>7</v>
      </c>
    </row>
    <row r="12" spans="1:22" ht="15.75" thickBot="1" x14ac:dyDescent="0.3">
      <c r="A12" s="13"/>
      <c r="B12" s="13">
        <v>1</v>
      </c>
      <c r="C12" s="8">
        <f>(C4)*$G$12</f>
        <v>513.41999999999996</v>
      </c>
      <c r="D12" s="8">
        <f>(D4)*$G$12</f>
        <v>931.31999999999994</v>
      </c>
      <c r="E12" s="8">
        <f>(E4)*$G$12</f>
        <v>1194</v>
      </c>
      <c r="G12" s="6">
        <v>0.6</v>
      </c>
      <c r="K12" s="13">
        <v>1</v>
      </c>
      <c r="L12" s="9">
        <f>(C12/$I$11)/L$2</f>
        <v>0.51341999999999999</v>
      </c>
      <c r="M12" s="9">
        <f>(D12/$I$11)/M$2</f>
        <v>0.46565999999999996</v>
      </c>
      <c r="N12" s="9">
        <f>(E12/$I$11)/N$2</f>
        <v>0.39800000000000002</v>
      </c>
    </row>
    <row r="13" spans="1:22" x14ac:dyDescent="0.25">
      <c r="A13" s="13"/>
      <c r="B13" s="13">
        <v>3</v>
      </c>
      <c r="C13" s="8">
        <f>(C5)*$G$12</f>
        <v>410.73599999999993</v>
      </c>
      <c r="D13" s="8">
        <f>(D5)*$G$12</f>
        <v>745.05600000000015</v>
      </c>
      <c r="E13" s="8">
        <f>(E5)*$G$12</f>
        <v>955.19999999999993</v>
      </c>
      <c r="K13" s="13">
        <v>3</v>
      </c>
      <c r="L13" s="9">
        <f>(C13/$I$11)/L$2</f>
        <v>0.41073599999999993</v>
      </c>
      <c r="M13" s="9">
        <f>(D13/$I$11)/M$2</f>
        <v>0.37252800000000008</v>
      </c>
      <c r="N13" s="9">
        <f>(E13/$I$11)/N$2</f>
        <v>0.31839999999999996</v>
      </c>
    </row>
    <row r="14" spans="1:22" x14ac:dyDescent="0.25">
      <c r="A14" s="13"/>
      <c r="B14" s="13">
        <v>6</v>
      </c>
      <c r="C14" s="8">
        <f>(C6)*$G$12</f>
        <v>359.39399999999995</v>
      </c>
      <c r="D14" s="8">
        <f>(D6)*$G$12</f>
        <v>651.92399999999998</v>
      </c>
      <c r="E14" s="8">
        <f>(E6)*$G$12</f>
        <v>835.8</v>
      </c>
      <c r="K14" s="13">
        <v>6</v>
      </c>
      <c r="L14" s="9">
        <f>(C14/$I$11)/L$2</f>
        <v>0.35939399999999994</v>
      </c>
      <c r="M14" s="9">
        <f>(D14/$I$11)/M$2</f>
        <v>0.32596199999999997</v>
      </c>
      <c r="N14" s="9">
        <f>(E14/$I$11)/N$2</f>
        <v>0.27860000000000001</v>
      </c>
    </row>
    <row r="15" spans="1:22" x14ac:dyDescent="0.25">
      <c r="A15" s="13"/>
      <c r="B15" s="13">
        <v>9</v>
      </c>
      <c r="C15" s="8">
        <f>(C7)*$G$12</f>
        <v>308.05199999999996</v>
      </c>
      <c r="D15" s="8">
        <f>(D7)*$G$12</f>
        <v>558.79199999999992</v>
      </c>
      <c r="E15" s="8">
        <f>(E7)*$G$12</f>
        <v>716.4</v>
      </c>
      <c r="K15" s="13">
        <v>9</v>
      </c>
      <c r="L15" s="9">
        <f>(C15/$I$11)/L$2</f>
        <v>0.30805199999999994</v>
      </c>
      <c r="M15" s="9">
        <f>(D15/$I$11)/M$2</f>
        <v>0.27939599999999998</v>
      </c>
      <c r="N15" s="9">
        <f>(E15/$I$11)/N$2</f>
        <v>0.23880000000000001</v>
      </c>
    </row>
    <row r="16" spans="1:22" x14ac:dyDescent="0.25">
      <c r="A16" s="13"/>
      <c r="B16" s="13">
        <v>13</v>
      </c>
      <c r="C16" s="8">
        <f>(C8)*$G$12</f>
        <v>256.70999999999998</v>
      </c>
      <c r="D16" s="8">
        <f>(D8)*$G$12</f>
        <v>465.65999999999997</v>
      </c>
      <c r="E16" s="8">
        <f>(E8)*$G$12</f>
        <v>597</v>
      </c>
      <c r="K16" s="13">
        <v>13</v>
      </c>
      <c r="L16" s="9">
        <f>(C16/$I$11)/L$2</f>
        <v>0.25670999999999999</v>
      </c>
      <c r="M16" s="9">
        <f>(D16/$I$11)/M$2</f>
        <v>0.23282999999999998</v>
      </c>
      <c r="N16" s="9">
        <f>(E16/$I$11)/N$2</f>
        <v>0.19900000000000001</v>
      </c>
    </row>
    <row r="17" spans="1:14" x14ac:dyDescent="0.25">
      <c r="A17" s="13"/>
      <c r="B17" s="13"/>
      <c r="K17" s="13"/>
    </row>
    <row r="18" spans="1:14" ht="15.75" thickBot="1" x14ac:dyDescent="0.3">
      <c r="A18" s="13"/>
      <c r="B18" s="13"/>
      <c r="K18" s="13"/>
    </row>
    <row r="19" spans="1:14" ht="15.75" thickBot="1" x14ac:dyDescent="0.3">
      <c r="A19" s="13" t="s">
        <v>3</v>
      </c>
      <c r="B19" s="13" t="s">
        <v>1</v>
      </c>
      <c r="C19" s="29" t="s">
        <v>5</v>
      </c>
      <c r="D19" s="29" t="s">
        <v>6</v>
      </c>
      <c r="E19" s="29" t="s">
        <v>7</v>
      </c>
      <c r="I19" s="35">
        <v>10</v>
      </c>
      <c r="J19" s="15" t="s">
        <v>3</v>
      </c>
      <c r="K19" s="13" t="s">
        <v>1</v>
      </c>
      <c r="L19" s="22" t="s">
        <v>5</v>
      </c>
      <c r="M19" s="22" t="s">
        <v>6</v>
      </c>
      <c r="N19" s="22" t="s">
        <v>7</v>
      </c>
    </row>
    <row r="20" spans="1:14" ht="15.75" thickBot="1" x14ac:dyDescent="0.3">
      <c r="A20" s="13"/>
      <c r="B20" s="13">
        <v>1</v>
      </c>
      <c r="C20" s="1">
        <f>(C4)*$G$20</f>
        <v>299.49499999999995</v>
      </c>
      <c r="D20" s="1">
        <f>(D4)*$G$20</f>
        <v>543.27</v>
      </c>
      <c r="E20" s="1">
        <f>(E4)*$G$20</f>
        <v>696.5</v>
      </c>
      <c r="G20" s="7">
        <v>0.35</v>
      </c>
      <c r="K20" s="13">
        <v>1</v>
      </c>
      <c r="L20" s="9">
        <f>(C20/$I$19)/L$2</f>
        <v>0.59898999999999991</v>
      </c>
      <c r="M20" s="9">
        <f>(D20/$I$19)/M$2</f>
        <v>0.54327000000000003</v>
      </c>
      <c r="N20" s="9">
        <f>(E20/$I$19)/N$2</f>
        <v>0.46433333333333338</v>
      </c>
    </row>
    <row r="21" spans="1:14" x14ac:dyDescent="0.25">
      <c r="A21" s="13"/>
      <c r="B21" s="13">
        <v>3</v>
      </c>
      <c r="C21" s="1">
        <f>(C5)*$G$20</f>
        <v>239.59599999999998</v>
      </c>
      <c r="D21" s="1">
        <f>(D5)*$G$20</f>
        <v>434.61600000000004</v>
      </c>
      <c r="E21" s="1">
        <f>(E5)*$G$20</f>
        <v>557.19999999999993</v>
      </c>
      <c r="K21" s="13">
        <v>3</v>
      </c>
      <c r="L21" s="9">
        <f>(C21/$I$19)/L$2</f>
        <v>0.47919199999999995</v>
      </c>
      <c r="M21" s="9">
        <f>(D21/$I$19)/M$2</f>
        <v>0.43461600000000006</v>
      </c>
      <c r="N21" s="9">
        <f>(E21/$I$19)/N$2</f>
        <v>0.37146666666666661</v>
      </c>
    </row>
    <row r="22" spans="1:14" x14ac:dyDescent="0.25">
      <c r="A22" s="13"/>
      <c r="B22" s="13">
        <v>6</v>
      </c>
      <c r="C22" s="1">
        <f>(C6)*$G$20</f>
        <v>209.64649999999995</v>
      </c>
      <c r="D22" s="1">
        <f>(D6)*$G$20</f>
        <v>380.28899999999999</v>
      </c>
      <c r="E22" s="1">
        <f>(E6)*$G$20</f>
        <v>487.54999999999995</v>
      </c>
      <c r="K22" s="13">
        <v>6</v>
      </c>
      <c r="L22" s="9">
        <f>(C22/$I$19)/L$2</f>
        <v>0.41929299999999992</v>
      </c>
      <c r="M22" s="9">
        <f>(D22/$I$19)/M$2</f>
        <v>0.38028899999999999</v>
      </c>
      <c r="N22" s="9">
        <f>(E22/$I$19)/N$2</f>
        <v>0.32503333333333329</v>
      </c>
    </row>
    <row r="23" spans="1:14" x14ac:dyDescent="0.25">
      <c r="A23" s="13"/>
      <c r="B23" s="13">
        <v>9</v>
      </c>
      <c r="C23" s="1">
        <f>(C7)*$G$20</f>
        <v>179.69699999999997</v>
      </c>
      <c r="D23" s="1">
        <f>(D7)*$G$20</f>
        <v>325.96199999999993</v>
      </c>
      <c r="E23" s="1">
        <f>(E7)*$G$20</f>
        <v>417.9</v>
      </c>
      <c r="K23" s="13">
        <v>9</v>
      </c>
      <c r="L23" s="9">
        <f>(C23/$I$19)/L$2</f>
        <v>0.35939399999999994</v>
      </c>
      <c r="M23" s="9">
        <f>(D23/$I$19)/M$2</f>
        <v>0.32596199999999997</v>
      </c>
      <c r="N23" s="9">
        <f>(E23/$I$19)/N$2</f>
        <v>0.27860000000000001</v>
      </c>
    </row>
    <row r="24" spans="1:14" x14ac:dyDescent="0.25">
      <c r="A24" s="13"/>
      <c r="B24" s="13">
        <v>13</v>
      </c>
      <c r="C24" s="1">
        <f>(C8)*$G$20</f>
        <v>149.74749999999997</v>
      </c>
      <c r="D24" s="1">
        <f>(D8)*$G$20</f>
        <v>271.63499999999999</v>
      </c>
      <c r="E24" s="1">
        <f>(E8)*$G$20</f>
        <v>348.25</v>
      </c>
      <c r="K24" s="13">
        <v>13</v>
      </c>
      <c r="L24" s="9">
        <f>(C24/$I$19)/L$2</f>
        <v>0.29949499999999996</v>
      </c>
      <c r="M24" s="9">
        <f>(D24/$I$19)/M$2</f>
        <v>0.27163500000000002</v>
      </c>
      <c r="N24" s="9">
        <f>(E24/$I$19)/N$2</f>
        <v>0.23216666666666669</v>
      </c>
    </row>
    <row r="25" spans="1:14" x14ac:dyDescent="0.25">
      <c r="A25" s="13"/>
      <c r="B25" s="13"/>
      <c r="K25" s="13"/>
    </row>
    <row r="26" spans="1:14" ht="15.75" thickBot="1" x14ac:dyDescent="0.3">
      <c r="A26" s="13"/>
      <c r="B26" s="13"/>
      <c r="K26" s="13"/>
    </row>
    <row r="27" spans="1:14" ht="15.75" thickBot="1" x14ac:dyDescent="0.3">
      <c r="A27" s="13" t="s">
        <v>4</v>
      </c>
      <c r="B27" s="13" t="s">
        <v>1</v>
      </c>
      <c r="C27" s="17" t="s">
        <v>5</v>
      </c>
      <c r="D27" s="17" t="s">
        <v>6</v>
      </c>
      <c r="E27" s="17" t="s">
        <v>7</v>
      </c>
      <c r="G27" s="7">
        <v>0.2</v>
      </c>
      <c r="I27" s="35">
        <v>5</v>
      </c>
      <c r="J27" s="15" t="s">
        <v>4</v>
      </c>
      <c r="K27" s="13" t="s">
        <v>1</v>
      </c>
      <c r="L27" s="22" t="s">
        <v>5</v>
      </c>
      <c r="M27" s="22" t="s">
        <v>6</v>
      </c>
      <c r="N27" s="22" t="s">
        <v>7</v>
      </c>
    </row>
    <row r="28" spans="1:14" x14ac:dyDescent="0.25">
      <c r="A28" s="13"/>
      <c r="B28" s="13">
        <v>1</v>
      </c>
      <c r="C28" s="1">
        <f>(C4)*$G$27</f>
        <v>171.14</v>
      </c>
      <c r="D28" s="1">
        <f>(D4)*$G$27</f>
        <v>310.44000000000005</v>
      </c>
      <c r="E28" s="1">
        <f>(E4)*$G$27</f>
        <v>398</v>
      </c>
      <c r="I28" s="17" t="s">
        <v>24</v>
      </c>
      <c r="J28" s="13"/>
      <c r="K28" s="13">
        <v>1</v>
      </c>
      <c r="L28" s="9">
        <f>(C28/$I$27)/L$2</f>
        <v>0.68455999999999984</v>
      </c>
      <c r="M28" s="9">
        <f>(D28/$I$27)/M$2</f>
        <v>0.6208800000000001</v>
      </c>
      <c r="N28" s="9">
        <f>(E28/$I$27)/N$2</f>
        <v>0.53066666666666662</v>
      </c>
    </row>
    <row r="29" spans="1:14" x14ac:dyDescent="0.25">
      <c r="A29" s="13"/>
      <c r="B29" s="13">
        <v>3</v>
      </c>
      <c r="C29" s="1">
        <f>(C5)*$G$27</f>
        <v>136.91200000000001</v>
      </c>
      <c r="D29" s="1">
        <f>(D5)*$G$27</f>
        <v>248.35200000000006</v>
      </c>
      <c r="E29" s="1">
        <f>(E5)*$G$27</f>
        <v>318.40000000000003</v>
      </c>
      <c r="I29" s="17" t="s">
        <v>25</v>
      </c>
      <c r="J29" s="13"/>
      <c r="K29" s="13">
        <v>3</v>
      </c>
      <c r="L29" s="9">
        <f>(C29/$I$27)/L$2</f>
        <v>0.54764800000000002</v>
      </c>
      <c r="M29" s="9">
        <f>(D29/$I$27)/M$2</f>
        <v>0.49670400000000015</v>
      </c>
      <c r="N29" s="9">
        <f>(E29/$I$27)/N$2</f>
        <v>0.42453333333333337</v>
      </c>
    </row>
    <row r="30" spans="1:14" x14ac:dyDescent="0.25">
      <c r="A30" s="13"/>
      <c r="B30" s="13">
        <v>6</v>
      </c>
      <c r="C30" s="1">
        <f>(C6)*$G$27</f>
        <v>119.79799999999999</v>
      </c>
      <c r="D30" s="1">
        <f>(D6)*$G$27</f>
        <v>217.30799999999999</v>
      </c>
      <c r="E30" s="1">
        <f>(E6)*$G$27</f>
        <v>278.60000000000002</v>
      </c>
      <c r="K30" s="13">
        <v>6</v>
      </c>
      <c r="L30" s="9">
        <f>(C30/$I$27)/L$2</f>
        <v>0.47919199999999995</v>
      </c>
      <c r="M30" s="9">
        <f>(D30/$I$27)/M$2</f>
        <v>0.43461599999999995</v>
      </c>
      <c r="N30" s="9">
        <f>(E30/$I$27)/N$2</f>
        <v>0.37146666666666672</v>
      </c>
    </row>
    <row r="31" spans="1:14" x14ac:dyDescent="0.25">
      <c r="A31" s="13"/>
      <c r="B31" s="13">
        <v>9</v>
      </c>
      <c r="C31" s="1">
        <f>(C7)*$G$27</f>
        <v>102.684</v>
      </c>
      <c r="D31" s="1">
        <f>(D7)*$G$27</f>
        <v>186.26400000000001</v>
      </c>
      <c r="E31" s="1">
        <f>(E7)*$G$27</f>
        <v>238.8</v>
      </c>
      <c r="K31" s="13">
        <v>9</v>
      </c>
      <c r="L31" s="9">
        <f>(C31/$I$27)/L$2</f>
        <v>0.41073599999999999</v>
      </c>
      <c r="M31" s="9">
        <f>(D31/$I$27)/M$2</f>
        <v>0.37252800000000003</v>
      </c>
      <c r="N31" s="9">
        <f>(E31/$I$27)/N$2</f>
        <v>0.31840000000000002</v>
      </c>
    </row>
    <row r="32" spans="1:14" x14ac:dyDescent="0.25">
      <c r="A32" s="13"/>
      <c r="B32" s="13">
        <v>13</v>
      </c>
      <c r="C32" s="1">
        <f>(C8)*$G$27</f>
        <v>85.57</v>
      </c>
      <c r="D32" s="1">
        <f>(D8)*$G$27</f>
        <v>155.22000000000003</v>
      </c>
      <c r="E32" s="1">
        <f>(E8)*$G$27</f>
        <v>199</v>
      </c>
      <c r="K32" s="13">
        <v>13</v>
      </c>
      <c r="L32" s="9">
        <f>(C32/$I$27)/L$2</f>
        <v>0.34227999999999992</v>
      </c>
      <c r="M32" s="9">
        <f>(D32/$I$27)/M$2</f>
        <v>0.31044000000000005</v>
      </c>
      <c r="N32" s="9">
        <f>(E32/$I$27)/N$2</f>
        <v>0.26533333333333331</v>
      </c>
    </row>
    <row r="34" spans="1:1" x14ac:dyDescent="0.25">
      <c r="A34" t="s">
        <v>13</v>
      </c>
    </row>
  </sheetData>
  <mergeCells count="6">
    <mergeCell ref="Q1:R1"/>
    <mergeCell ref="A2:B2"/>
    <mergeCell ref="F2:H2"/>
    <mergeCell ref="I2:J2"/>
    <mergeCell ref="L1:N1"/>
    <mergeCell ref="C1:E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F1" workbookViewId="0">
      <selection activeCell="X7" sqref="X7"/>
    </sheetView>
  </sheetViews>
  <sheetFormatPr defaultRowHeight="15" x14ac:dyDescent="0.25"/>
  <cols>
    <col min="2" max="2" width="11.28515625" customWidth="1"/>
    <col min="11" max="11" width="11.28515625" customWidth="1"/>
    <col min="12" max="12" width="11.85546875" bestFit="1" customWidth="1"/>
    <col min="18" max="18" width="9.7109375" bestFit="1" customWidth="1"/>
  </cols>
  <sheetData>
    <row r="1" spans="1:24" ht="36.75" thickBot="1" x14ac:dyDescent="0.6">
      <c r="C1" s="24" t="s">
        <v>22</v>
      </c>
      <c r="D1" s="24"/>
      <c r="E1" s="24"/>
      <c r="F1" s="24"/>
      <c r="M1" s="30" t="s">
        <v>26</v>
      </c>
      <c r="N1" s="30"/>
      <c r="O1" s="30"/>
      <c r="P1" s="30"/>
      <c r="Q1" s="31"/>
      <c r="R1" s="31"/>
      <c r="S1" s="31" t="s">
        <v>27</v>
      </c>
      <c r="T1" s="31"/>
      <c r="U1" s="31"/>
      <c r="V1" s="31"/>
    </row>
    <row r="2" spans="1:24" ht="21.75" thickBot="1" x14ac:dyDescent="0.4">
      <c r="A2" s="21" t="s">
        <v>12</v>
      </c>
      <c r="B2" s="21"/>
      <c r="C2" s="3">
        <v>0.36</v>
      </c>
      <c r="D2" s="4">
        <v>0.6</v>
      </c>
      <c r="E2" s="4">
        <v>0.84</v>
      </c>
      <c r="F2" s="5">
        <v>1</v>
      </c>
      <c r="G2" s="38" t="s">
        <v>10</v>
      </c>
      <c r="H2" s="38"/>
      <c r="I2" s="38"/>
      <c r="J2" s="19" t="s">
        <v>14</v>
      </c>
      <c r="K2" s="19"/>
      <c r="L2" s="33" t="s">
        <v>23</v>
      </c>
      <c r="M2" s="36">
        <v>50</v>
      </c>
      <c r="N2" s="39">
        <v>100</v>
      </c>
      <c r="O2" s="39">
        <v>150</v>
      </c>
      <c r="P2" s="37">
        <v>200</v>
      </c>
      <c r="Q2" s="32"/>
      <c r="R2" s="45" t="s">
        <v>28</v>
      </c>
      <c r="S2" s="29" t="s">
        <v>29</v>
      </c>
      <c r="T2" s="29" t="s">
        <v>30</v>
      </c>
      <c r="U2" s="32"/>
      <c r="V2" s="32"/>
    </row>
    <row r="3" spans="1:24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F3" s="17" t="s">
        <v>8</v>
      </c>
      <c r="J3" s="42">
        <v>40</v>
      </c>
      <c r="K3" s="15" t="s">
        <v>0</v>
      </c>
      <c r="L3" s="13" t="s">
        <v>1</v>
      </c>
      <c r="M3" s="22" t="s">
        <v>5</v>
      </c>
      <c r="N3" s="22" t="s">
        <v>6</v>
      </c>
      <c r="O3" s="22" t="s">
        <v>7</v>
      </c>
      <c r="P3" s="22" t="s">
        <v>8</v>
      </c>
      <c r="R3" s="13">
        <v>16</v>
      </c>
      <c r="S3" s="8">
        <f>($C$8*V3)+($C$16*W3)+($C$24*X3)</f>
        <v>6949.08</v>
      </c>
      <c r="T3" s="8">
        <f>($C$6*V3)+($C$14*W3)+($C$22*X3)</f>
        <v>9728.7119999999977</v>
      </c>
      <c r="V3">
        <v>5</v>
      </c>
      <c r="W3">
        <v>10</v>
      </c>
      <c r="X3">
        <v>24</v>
      </c>
    </row>
    <row r="4" spans="1:24" ht="15.75" thickBot="1" x14ac:dyDescent="0.3">
      <c r="A4" s="13"/>
      <c r="B4" s="13">
        <v>1</v>
      </c>
      <c r="C4" s="8">
        <f t="shared" ref="C4:E4" si="0">C$8*2</f>
        <v>716.4</v>
      </c>
      <c r="D4" s="8">
        <f t="shared" si="0"/>
        <v>1194</v>
      </c>
      <c r="E4" s="8">
        <f t="shared" si="0"/>
        <v>1671.6</v>
      </c>
      <c r="F4" s="8">
        <f>F$8*2</f>
        <v>1990</v>
      </c>
      <c r="H4" s="43">
        <v>995</v>
      </c>
      <c r="L4" s="13">
        <v>1</v>
      </c>
      <c r="M4" s="9">
        <f t="shared" ref="M4:P8" si="1">(C4/$J$3)/M$2</f>
        <v>0.35820000000000002</v>
      </c>
      <c r="N4" s="9">
        <f t="shared" si="1"/>
        <v>0.29849999999999999</v>
      </c>
      <c r="O4" s="9">
        <f t="shared" si="1"/>
        <v>0.27860000000000001</v>
      </c>
      <c r="P4" s="9">
        <f t="shared" si="1"/>
        <v>0.24875</v>
      </c>
      <c r="R4" s="13">
        <v>20</v>
      </c>
      <c r="S4" s="8">
        <f t="shared" ref="S4:S10" si="2">($C$8*V4)+($C$16*W4)+($C$24*X4)</f>
        <v>8740.08</v>
      </c>
      <c r="T4" s="8">
        <f t="shared" ref="T4:T10" si="3">($C$6*V4)+($C$14*W4)+($C$22*X4)</f>
        <v>12236.111999999999</v>
      </c>
      <c r="V4">
        <v>6</v>
      </c>
      <c r="W4">
        <v>12</v>
      </c>
      <c r="X4">
        <v>32</v>
      </c>
    </row>
    <row r="5" spans="1:24" x14ac:dyDescent="0.25">
      <c r="A5" s="13"/>
      <c r="B5" s="13">
        <v>3</v>
      </c>
      <c r="C5" s="8">
        <f t="shared" ref="C5:E5" si="4">C$8*1.6</f>
        <v>573.12</v>
      </c>
      <c r="D5" s="8">
        <f t="shared" si="4"/>
        <v>955.2</v>
      </c>
      <c r="E5" s="8">
        <f t="shared" si="4"/>
        <v>1337.28</v>
      </c>
      <c r="F5" s="8">
        <f>F$8*1.6</f>
        <v>1592</v>
      </c>
      <c r="L5" s="13">
        <v>3</v>
      </c>
      <c r="M5" s="9">
        <f t="shared" si="1"/>
        <v>0.28655999999999998</v>
      </c>
      <c r="N5" s="9">
        <f t="shared" si="1"/>
        <v>0.23880000000000001</v>
      </c>
      <c r="O5" s="9">
        <f t="shared" si="1"/>
        <v>0.22288000000000002</v>
      </c>
      <c r="P5" s="9">
        <f t="shared" si="1"/>
        <v>0.19899999999999998</v>
      </c>
      <c r="R5" s="13">
        <v>24</v>
      </c>
      <c r="S5" s="8">
        <f t="shared" si="2"/>
        <v>10316.16</v>
      </c>
      <c r="T5" s="8">
        <f t="shared" si="3"/>
        <v>14442.623999999998</v>
      </c>
      <c r="V5">
        <v>8</v>
      </c>
      <c r="W5">
        <v>16</v>
      </c>
      <c r="X5">
        <v>32</v>
      </c>
    </row>
    <row r="6" spans="1:24" x14ac:dyDescent="0.25">
      <c r="A6" s="13"/>
      <c r="B6" s="13">
        <v>6</v>
      </c>
      <c r="C6" s="8">
        <f t="shared" ref="C6:E6" si="5">C$8*1.4</f>
        <v>501.47999999999996</v>
      </c>
      <c r="D6" s="8">
        <f t="shared" si="5"/>
        <v>835.8</v>
      </c>
      <c r="E6" s="8">
        <f t="shared" si="5"/>
        <v>1170.1199999999999</v>
      </c>
      <c r="F6" s="8">
        <f>F$8*1.4</f>
        <v>1393</v>
      </c>
      <c r="L6" s="13">
        <v>6</v>
      </c>
      <c r="M6" s="9">
        <f t="shared" si="1"/>
        <v>0.25073999999999996</v>
      </c>
      <c r="N6" s="9">
        <f t="shared" si="1"/>
        <v>0.20895</v>
      </c>
      <c r="O6" s="9">
        <f t="shared" si="1"/>
        <v>0.19501999999999997</v>
      </c>
      <c r="P6" s="9">
        <f t="shared" si="1"/>
        <v>0.174125</v>
      </c>
      <c r="R6" s="13">
        <v>28</v>
      </c>
      <c r="S6" s="8">
        <f t="shared" si="2"/>
        <v>12107.16</v>
      </c>
      <c r="T6" s="8">
        <f t="shared" si="3"/>
        <v>16950.023999999998</v>
      </c>
      <c r="V6">
        <v>9</v>
      </c>
      <c r="W6">
        <v>18</v>
      </c>
      <c r="X6">
        <v>40</v>
      </c>
    </row>
    <row r="7" spans="1:24" ht="15.75" thickBot="1" x14ac:dyDescent="0.3">
      <c r="A7" s="13"/>
      <c r="B7" s="13">
        <v>9</v>
      </c>
      <c r="C7" s="8">
        <f t="shared" ref="C7:E7" si="6">C$8*1.2</f>
        <v>429.84</v>
      </c>
      <c r="D7" s="8">
        <f t="shared" si="6"/>
        <v>716.4</v>
      </c>
      <c r="E7" s="8">
        <f t="shared" si="6"/>
        <v>1002.9599999999999</v>
      </c>
      <c r="F7" s="8">
        <f>F$8*1.2</f>
        <v>1194</v>
      </c>
      <c r="L7" s="13">
        <v>9</v>
      </c>
      <c r="M7" s="9">
        <f t="shared" si="1"/>
        <v>0.21491999999999997</v>
      </c>
      <c r="N7" s="9">
        <f t="shared" si="1"/>
        <v>0.17910000000000001</v>
      </c>
      <c r="O7" s="9">
        <f t="shared" si="1"/>
        <v>0.16715999999999998</v>
      </c>
      <c r="P7" s="9">
        <f t="shared" si="1"/>
        <v>0.14924999999999999</v>
      </c>
      <c r="R7" s="13">
        <v>32</v>
      </c>
      <c r="S7" s="8">
        <f t="shared" si="2"/>
        <v>13826.52</v>
      </c>
      <c r="T7" s="8">
        <f t="shared" si="3"/>
        <v>19357.127999999997</v>
      </c>
      <c r="V7">
        <v>10</v>
      </c>
      <c r="W7">
        <v>22</v>
      </c>
      <c r="X7">
        <v>44</v>
      </c>
    </row>
    <row r="8" spans="1:24" ht="15.75" thickBot="1" x14ac:dyDescent="0.3">
      <c r="A8" s="13"/>
      <c r="B8" s="13">
        <v>13</v>
      </c>
      <c r="C8" s="8">
        <f>$F$8*C2</f>
        <v>358.2</v>
      </c>
      <c r="D8" s="8">
        <f>$F$8*D2</f>
        <v>597</v>
      </c>
      <c r="E8" s="8">
        <f>$F$8*E2</f>
        <v>835.8</v>
      </c>
      <c r="F8" s="10">
        <f>H4</f>
        <v>995</v>
      </c>
      <c r="L8" s="13">
        <v>13</v>
      </c>
      <c r="M8" s="9">
        <f t="shared" si="1"/>
        <v>0.17910000000000001</v>
      </c>
      <c r="N8" s="9">
        <f t="shared" si="1"/>
        <v>0.14924999999999999</v>
      </c>
      <c r="O8" s="9">
        <f t="shared" si="1"/>
        <v>0.13930000000000001</v>
      </c>
      <c r="P8" s="9">
        <f t="shared" si="1"/>
        <v>0.124375</v>
      </c>
      <c r="R8" s="13">
        <v>36</v>
      </c>
      <c r="S8" s="8">
        <f t="shared" si="2"/>
        <v>15474.239999999998</v>
      </c>
      <c r="T8" s="8">
        <f t="shared" si="3"/>
        <v>21663.935999999998</v>
      </c>
      <c r="V8">
        <v>12</v>
      </c>
      <c r="W8">
        <v>24</v>
      </c>
      <c r="X8">
        <v>48</v>
      </c>
    </row>
    <row r="9" spans="1:24" x14ac:dyDescent="0.25">
      <c r="A9" s="13"/>
      <c r="B9" s="13"/>
      <c r="L9" s="13"/>
      <c r="R9" s="13">
        <v>40</v>
      </c>
      <c r="S9" s="8">
        <f t="shared" si="2"/>
        <v>17265.239999999998</v>
      </c>
      <c r="T9" s="8">
        <f t="shared" si="3"/>
        <v>24171.335999999996</v>
      </c>
      <c r="V9">
        <v>13</v>
      </c>
      <c r="W9">
        <v>26</v>
      </c>
      <c r="X9">
        <v>56</v>
      </c>
    </row>
    <row r="10" spans="1:24" ht="15.75" thickBot="1" x14ac:dyDescent="0.3">
      <c r="A10" s="13"/>
      <c r="B10" s="13"/>
      <c r="L10" s="13"/>
      <c r="R10" s="13">
        <v>44</v>
      </c>
      <c r="S10" s="8">
        <f t="shared" si="2"/>
        <v>19056.239999999998</v>
      </c>
      <c r="T10" s="8">
        <f t="shared" si="3"/>
        <v>26678.735999999997</v>
      </c>
      <c r="V10">
        <v>14</v>
      </c>
      <c r="W10">
        <v>28</v>
      </c>
      <c r="X10">
        <v>64</v>
      </c>
    </row>
    <row r="11" spans="1:24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7" t="s">
        <v>9</v>
      </c>
      <c r="G11" s="13"/>
      <c r="H11" s="23" t="s">
        <v>11</v>
      </c>
      <c r="I11" s="13"/>
      <c r="J11" s="42">
        <v>20</v>
      </c>
      <c r="K11" s="15" t="s">
        <v>2</v>
      </c>
      <c r="L11" s="13" t="s">
        <v>1</v>
      </c>
      <c r="M11" s="22" t="s">
        <v>5</v>
      </c>
      <c r="N11" s="22" t="s">
        <v>6</v>
      </c>
      <c r="O11" s="22" t="s">
        <v>7</v>
      </c>
      <c r="P11" s="22" t="s">
        <v>9</v>
      </c>
    </row>
    <row r="12" spans="1:24" ht="15.75" thickBot="1" x14ac:dyDescent="0.3">
      <c r="A12" s="13"/>
      <c r="B12" s="13">
        <v>1</v>
      </c>
      <c r="C12" s="8">
        <f t="shared" ref="C12:F16" si="7">(C4)*$H$12</f>
        <v>429.84</v>
      </c>
      <c r="D12" s="8">
        <f t="shared" si="7"/>
        <v>716.4</v>
      </c>
      <c r="E12" s="8">
        <f t="shared" si="7"/>
        <v>1002.9599999999999</v>
      </c>
      <c r="F12" s="8">
        <f t="shared" si="7"/>
        <v>1194</v>
      </c>
      <c r="H12" s="6">
        <v>0.6</v>
      </c>
      <c r="L12" s="13">
        <v>1</v>
      </c>
      <c r="M12" s="9">
        <f t="shared" ref="M12:P16" si="8">(C12/$J$11)/M$2</f>
        <v>0.42983999999999994</v>
      </c>
      <c r="N12" s="9">
        <f t="shared" si="8"/>
        <v>0.35820000000000002</v>
      </c>
      <c r="O12" s="9">
        <f t="shared" si="8"/>
        <v>0.33431999999999995</v>
      </c>
      <c r="P12" s="9">
        <f t="shared" si="8"/>
        <v>0.29849999999999999</v>
      </c>
    </row>
    <row r="13" spans="1:24" x14ac:dyDescent="0.25">
      <c r="A13" s="13"/>
      <c r="B13" s="13">
        <v>3</v>
      </c>
      <c r="C13" s="8">
        <f t="shared" si="7"/>
        <v>343.87200000000001</v>
      </c>
      <c r="D13" s="8">
        <f t="shared" si="7"/>
        <v>573.12</v>
      </c>
      <c r="E13" s="8">
        <f t="shared" si="7"/>
        <v>802.36799999999994</v>
      </c>
      <c r="F13" s="8">
        <f t="shared" si="7"/>
        <v>955.19999999999993</v>
      </c>
      <c r="L13" s="13">
        <v>3</v>
      </c>
      <c r="M13" s="9">
        <f t="shared" si="8"/>
        <v>0.34387200000000001</v>
      </c>
      <c r="N13" s="9">
        <f t="shared" si="8"/>
        <v>0.28655999999999998</v>
      </c>
      <c r="O13" s="9">
        <f t="shared" si="8"/>
        <v>0.26745599999999997</v>
      </c>
      <c r="P13" s="9">
        <f t="shared" si="8"/>
        <v>0.23879999999999998</v>
      </c>
    </row>
    <row r="14" spans="1:24" x14ac:dyDescent="0.25">
      <c r="A14" s="13"/>
      <c r="B14" s="13">
        <v>6</v>
      </c>
      <c r="C14" s="8">
        <f t="shared" si="7"/>
        <v>300.88799999999998</v>
      </c>
      <c r="D14" s="8">
        <f t="shared" si="7"/>
        <v>501.47999999999996</v>
      </c>
      <c r="E14" s="8">
        <f t="shared" si="7"/>
        <v>702.07199999999989</v>
      </c>
      <c r="F14" s="8">
        <f t="shared" si="7"/>
        <v>835.8</v>
      </c>
      <c r="L14" s="13">
        <v>6</v>
      </c>
      <c r="M14" s="9">
        <f t="shared" si="8"/>
        <v>0.30088799999999999</v>
      </c>
      <c r="N14" s="9">
        <f t="shared" si="8"/>
        <v>0.25073999999999996</v>
      </c>
      <c r="O14" s="9">
        <f t="shared" si="8"/>
        <v>0.23402399999999995</v>
      </c>
      <c r="P14" s="9">
        <f t="shared" si="8"/>
        <v>0.20895</v>
      </c>
    </row>
    <row r="15" spans="1:24" x14ac:dyDescent="0.25">
      <c r="A15" s="13"/>
      <c r="B15" s="13">
        <v>9</v>
      </c>
      <c r="C15" s="8">
        <f t="shared" si="7"/>
        <v>257.904</v>
      </c>
      <c r="D15" s="8">
        <f t="shared" si="7"/>
        <v>429.84</v>
      </c>
      <c r="E15" s="8">
        <f t="shared" si="7"/>
        <v>601.77599999999995</v>
      </c>
      <c r="F15" s="8">
        <f t="shared" si="7"/>
        <v>716.4</v>
      </c>
      <c r="L15" s="13">
        <v>9</v>
      </c>
      <c r="M15" s="9">
        <f t="shared" si="8"/>
        <v>0.25790399999999997</v>
      </c>
      <c r="N15" s="9">
        <f t="shared" si="8"/>
        <v>0.21491999999999997</v>
      </c>
      <c r="O15" s="9">
        <f t="shared" si="8"/>
        <v>0.20059199999999999</v>
      </c>
      <c r="P15" s="9">
        <f t="shared" si="8"/>
        <v>0.17910000000000001</v>
      </c>
    </row>
    <row r="16" spans="1:24" x14ac:dyDescent="0.25">
      <c r="A16" s="13"/>
      <c r="B16" s="13">
        <v>13</v>
      </c>
      <c r="C16" s="8">
        <f t="shared" si="7"/>
        <v>214.92</v>
      </c>
      <c r="D16" s="8">
        <f t="shared" si="7"/>
        <v>358.2</v>
      </c>
      <c r="E16" s="8">
        <f t="shared" si="7"/>
        <v>501.47999999999996</v>
      </c>
      <c r="F16" s="8">
        <f t="shared" si="7"/>
        <v>597</v>
      </c>
      <c r="L16" s="13">
        <v>13</v>
      </c>
      <c r="M16" s="9">
        <f t="shared" si="8"/>
        <v>0.21491999999999997</v>
      </c>
      <c r="N16" s="9">
        <f t="shared" si="8"/>
        <v>0.17910000000000001</v>
      </c>
      <c r="O16" s="9">
        <f t="shared" si="8"/>
        <v>0.16715999999999998</v>
      </c>
      <c r="P16" s="9">
        <f t="shared" si="8"/>
        <v>0.14924999999999999</v>
      </c>
    </row>
    <row r="17" spans="1:16" x14ac:dyDescent="0.25">
      <c r="A17" s="13"/>
      <c r="B17" s="13"/>
      <c r="L17" s="13"/>
    </row>
    <row r="18" spans="1:16" ht="15.75" thickBot="1" x14ac:dyDescent="0.3">
      <c r="A18" s="13"/>
      <c r="B18" s="13"/>
      <c r="L18" s="13"/>
    </row>
    <row r="19" spans="1:16" ht="15.75" thickBot="1" x14ac:dyDescent="0.3">
      <c r="A19" s="13" t="s">
        <v>3</v>
      </c>
      <c r="B19" s="13" t="s">
        <v>1</v>
      </c>
      <c r="C19" s="29" t="s">
        <v>5</v>
      </c>
      <c r="D19" s="29" t="s">
        <v>6</v>
      </c>
      <c r="E19" s="29" t="s">
        <v>7</v>
      </c>
      <c r="F19" s="29" t="s">
        <v>9</v>
      </c>
      <c r="J19" s="42">
        <v>10</v>
      </c>
      <c r="K19" s="15" t="s">
        <v>3</v>
      </c>
      <c r="L19" s="13" t="s">
        <v>1</v>
      </c>
      <c r="M19" s="22" t="s">
        <v>5</v>
      </c>
      <c r="N19" s="22" t="s">
        <v>6</v>
      </c>
      <c r="O19" s="22" t="s">
        <v>7</v>
      </c>
      <c r="P19" s="22" t="s">
        <v>9</v>
      </c>
    </row>
    <row r="20" spans="1:16" ht="15.75" thickBot="1" x14ac:dyDescent="0.3">
      <c r="A20" s="13"/>
      <c r="B20" s="13">
        <v>1</v>
      </c>
      <c r="C20" s="1">
        <f t="shared" ref="C20:F24" si="9">(C4)*$H$20</f>
        <v>250.73999999999998</v>
      </c>
      <c r="D20" s="1">
        <f t="shared" si="9"/>
        <v>417.9</v>
      </c>
      <c r="E20" s="1">
        <f t="shared" si="9"/>
        <v>585.05999999999995</v>
      </c>
      <c r="F20" s="1">
        <f t="shared" si="9"/>
        <v>696.5</v>
      </c>
      <c r="H20" s="7">
        <v>0.35</v>
      </c>
      <c r="L20" s="13">
        <v>1</v>
      </c>
      <c r="M20" s="9">
        <f t="shared" ref="M20:P24" si="10">(C20/$J$19)/M$2</f>
        <v>0.50147999999999993</v>
      </c>
      <c r="N20" s="9">
        <f t="shared" si="10"/>
        <v>0.41789999999999999</v>
      </c>
      <c r="O20" s="9">
        <f t="shared" si="10"/>
        <v>0.39003999999999994</v>
      </c>
      <c r="P20" s="9">
        <f t="shared" si="10"/>
        <v>0.34825</v>
      </c>
    </row>
    <row r="21" spans="1:16" x14ac:dyDescent="0.25">
      <c r="A21" s="13"/>
      <c r="B21" s="13">
        <v>3</v>
      </c>
      <c r="C21" s="1">
        <f t="shared" si="9"/>
        <v>200.59199999999998</v>
      </c>
      <c r="D21" s="1">
        <f t="shared" si="9"/>
        <v>334.32</v>
      </c>
      <c r="E21" s="1">
        <f t="shared" si="9"/>
        <v>468.04799999999994</v>
      </c>
      <c r="F21" s="1">
        <f t="shared" si="9"/>
        <v>557.19999999999993</v>
      </c>
      <c r="L21" s="13">
        <v>3</v>
      </c>
      <c r="M21" s="9">
        <f t="shared" si="10"/>
        <v>0.40118399999999993</v>
      </c>
      <c r="N21" s="9">
        <f t="shared" si="10"/>
        <v>0.33432000000000001</v>
      </c>
      <c r="O21" s="9">
        <f t="shared" si="10"/>
        <v>0.31203199999999998</v>
      </c>
      <c r="P21" s="9">
        <f t="shared" si="10"/>
        <v>0.27859999999999996</v>
      </c>
    </row>
    <row r="22" spans="1:16" x14ac:dyDescent="0.25">
      <c r="A22" s="13"/>
      <c r="B22" s="13">
        <v>6</v>
      </c>
      <c r="C22" s="1">
        <f t="shared" si="9"/>
        <v>175.51799999999997</v>
      </c>
      <c r="D22" s="1">
        <f t="shared" si="9"/>
        <v>292.52999999999997</v>
      </c>
      <c r="E22" s="1">
        <f t="shared" si="9"/>
        <v>409.54199999999992</v>
      </c>
      <c r="F22" s="1">
        <f t="shared" si="9"/>
        <v>487.54999999999995</v>
      </c>
      <c r="L22" s="13">
        <v>6</v>
      </c>
      <c r="M22" s="9">
        <f t="shared" si="10"/>
        <v>0.3510359999999999</v>
      </c>
      <c r="N22" s="9">
        <f t="shared" si="10"/>
        <v>0.29252999999999996</v>
      </c>
      <c r="O22" s="9">
        <f t="shared" si="10"/>
        <v>0.27302799999999994</v>
      </c>
      <c r="P22" s="9">
        <f t="shared" si="10"/>
        <v>0.24377499999999996</v>
      </c>
    </row>
    <row r="23" spans="1:16" x14ac:dyDescent="0.25">
      <c r="A23" s="13"/>
      <c r="B23" s="13">
        <v>9</v>
      </c>
      <c r="C23" s="1">
        <f t="shared" si="9"/>
        <v>150.44399999999999</v>
      </c>
      <c r="D23" s="1">
        <f t="shared" si="9"/>
        <v>250.73999999999998</v>
      </c>
      <c r="E23" s="1">
        <f t="shared" si="9"/>
        <v>351.03599999999994</v>
      </c>
      <c r="F23" s="1">
        <f t="shared" si="9"/>
        <v>417.9</v>
      </c>
      <c r="L23" s="13">
        <v>9</v>
      </c>
      <c r="M23" s="9">
        <f t="shared" si="10"/>
        <v>0.30088799999999999</v>
      </c>
      <c r="N23" s="9">
        <f t="shared" si="10"/>
        <v>0.25073999999999996</v>
      </c>
      <c r="O23" s="9">
        <f t="shared" si="10"/>
        <v>0.23402399999999995</v>
      </c>
      <c r="P23" s="9">
        <f t="shared" si="10"/>
        <v>0.20895</v>
      </c>
    </row>
    <row r="24" spans="1:16" x14ac:dyDescent="0.25">
      <c r="A24" s="13"/>
      <c r="B24" s="13">
        <v>13</v>
      </c>
      <c r="C24" s="1">
        <f t="shared" si="9"/>
        <v>125.36999999999999</v>
      </c>
      <c r="D24" s="1">
        <f t="shared" si="9"/>
        <v>208.95</v>
      </c>
      <c r="E24" s="1">
        <f t="shared" si="9"/>
        <v>292.52999999999997</v>
      </c>
      <c r="F24" s="1">
        <f t="shared" si="9"/>
        <v>348.25</v>
      </c>
      <c r="L24" s="13">
        <v>13</v>
      </c>
      <c r="M24" s="9">
        <f t="shared" si="10"/>
        <v>0.25073999999999996</v>
      </c>
      <c r="N24" s="9">
        <f t="shared" si="10"/>
        <v>0.20895</v>
      </c>
      <c r="O24" s="9">
        <f t="shared" si="10"/>
        <v>0.19501999999999997</v>
      </c>
      <c r="P24" s="9">
        <f t="shared" si="10"/>
        <v>0.174125</v>
      </c>
    </row>
    <row r="25" spans="1:16" x14ac:dyDescent="0.25">
      <c r="A25" s="13"/>
      <c r="B25" s="13"/>
      <c r="L25" s="13"/>
    </row>
    <row r="26" spans="1:16" ht="15.75" thickBot="1" x14ac:dyDescent="0.3">
      <c r="A26" s="13"/>
      <c r="B26" s="13"/>
      <c r="L26" s="13"/>
    </row>
    <row r="27" spans="1:16" ht="15.75" thickBot="1" x14ac:dyDescent="0.3">
      <c r="A27" s="13" t="s">
        <v>4</v>
      </c>
      <c r="B27" s="13" t="s">
        <v>1</v>
      </c>
      <c r="C27" s="22" t="s">
        <v>5</v>
      </c>
      <c r="D27" s="22" t="s">
        <v>6</v>
      </c>
      <c r="E27" s="22" t="s">
        <v>7</v>
      </c>
      <c r="F27" s="22" t="s">
        <v>9</v>
      </c>
      <c r="H27" s="7">
        <v>0.2</v>
      </c>
      <c r="J27" s="42">
        <v>5</v>
      </c>
      <c r="K27" s="15" t="s">
        <v>4</v>
      </c>
      <c r="L27" s="13" t="s">
        <v>1</v>
      </c>
      <c r="M27" s="22" t="s">
        <v>5</v>
      </c>
      <c r="N27" s="22" t="s">
        <v>6</v>
      </c>
      <c r="O27" s="22" t="s">
        <v>7</v>
      </c>
      <c r="P27" s="22" t="s">
        <v>9</v>
      </c>
    </row>
    <row r="28" spans="1:16" x14ac:dyDescent="0.25">
      <c r="A28" s="13"/>
      <c r="B28" s="13">
        <v>1</v>
      </c>
      <c r="C28" s="1">
        <f t="shared" ref="C28:F32" si="11">(C4)*$H$27</f>
        <v>143.28</v>
      </c>
      <c r="D28" s="1">
        <f t="shared" si="11"/>
        <v>238.8</v>
      </c>
      <c r="E28" s="1">
        <f t="shared" si="11"/>
        <v>334.32</v>
      </c>
      <c r="F28" s="1">
        <f t="shared" si="11"/>
        <v>398</v>
      </c>
      <c r="J28" s="13" t="s">
        <v>24</v>
      </c>
      <c r="K28" s="13"/>
      <c r="L28" s="13">
        <v>1</v>
      </c>
      <c r="M28" s="9">
        <f t="shared" ref="M28:P32" si="12">(C28/$J$27)/M$2</f>
        <v>0.57311999999999996</v>
      </c>
      <c r="N28" s="9">
        <f t="shared" si="12"/>
        <v>0.47760000000000002</v>
      </c>
      <c r="O28" s="9">
        <f t="shared" si="12"/>
        <v>0.44576000000000005</v>
      </c>
      <c r="P28" s="9">
        <f t="shared" si="12"/>
        <v>0.39799999999999996</v>
      </c>
    </row>
    <row r="29" spans="1:16" x14ac:dyDescent="0.25">
      <c r="A29" s="13"/>
      <c r="B29" s="13">
        <v>3</v>
      </c>
      <c r="C29" s="1">
        <f t="shared" si="11"/>
        <v>114.62400000000001</v>
      </c>
      <c r="D29" s="1">
        <f t="shared" si="11"/>
        <v>191.04000000000002</v>
      </c>
      <c r="E29" s="1">
        <f t="shared" si="11"/>
        <v>267.45600000000002</v>
      </c>
      <c r="F29" s="1">
        <f t="shared" si="11"/>
        <v>318.40000000000003</v>
      </c>
      <c r="J29" s="13" t="s">
        <v>25</v>
      </c>
      <c r="K29" s="13"/>
      <c r="L29" s="13">
        <v>3</v>
      </c>
      <c r="M29" s="9">
        <f t="shared" si="12"/>
        <v>0.45849600000000001</v>
      </c>
      <c r="N29" s="9">
        <f t="shared" si="12"/>
        <v>0.38208000000000003</v>
      </c>
      <c r="O29" s="9">
        <f t="shared" si="12"/>
        <v>0.35660800000000004</v>
      </c>
      <c r="P29" s="9">
        <f t="shared" si="12"/>
        <v>0.31840000000000002</v>
      </c>
    </row>
    <row r="30" spans="1:16" x14ac:dyDescent="0.25">
      <c r="A30" s="13"/>
      <c r="B30" s="13">
        <v>6</v>
      </c>
      <c r="C30" s="1">
        <f t="shared" si="11"/>
        <v>100.29599999999999</v>
      </c>
      <c r="D30" s="1">
        <f t="shared" si="11"/>
        <v>167.16</v>
      </c>
      <c r="E30" s="1">
        <f t="shared" si="11"/>
        <v>234.024</v>
      </c>
      <c r="F30" s="1">
        <f t="shared" si="11"/>
        <v>278.60000000000002</v>
      </c>
      <c r="L30" s="13">
        <v>6</v>
      </c>
      <c r="M30" s="9">
        <f t="shared" si="12"/>
        <v>0.40118399999999993</v>
      </c>
      <c r="N30" s="9">
        <f t="shared" si="12"/>
        <v>0.33432000000000001</v>
      </c>
      <c r="O30" s="9">
        <f t="shared" si="12"/>
        <v>0.31203199999999998</v>
      </c>
      <c r="P30" s="9">
        <f t="shared" si="12"/>
        <v>0.27860000000000001</v>
      </c>
    </row>
    <row r="31" spans="1:16" x14ac:dyDescent="0.25">
      <c r="A31" s="13"/>
      <c r="B31" s="13">
        <v>9</v>
      </c>
      <c r="C31" s="1">
        <f t="shared" si="11"/>
        <v>85.968000000000004</v>
      </c>
      <c r="D31" s="1">
        <f t="shared" si="11"/>
        <v>143.28</v>
      </c>
      <c r="E31" s="1">
        <f t="shared" si="11"/>
        <v>200.59199999999998</v>
      </c>
      <c r="F31" s="1">
        <f t="shared" si="11"/>
        <v>238.8</v>
      </c>
      <c r="L31" s="13">
        <v>9</v>
      </c>
      <c r="M31" s="9">
        <f t="shared" si="12"/>
        <v>0.34387200000000001</v>
      </c>
      <c r="N31" s="9">
        <f t="shared" si="12"/>
        <v>0.28655999999999998</v>
      </c>
      <c r="O31" s="9">
        <f t="shared" si="12"/>
        <v>0.26745599999999997</v>
      </c>
      <c r="P31" s="9">
        <f t="shared" si="12"/>
        <v>0.23880000000000001</v>
      </c>
    </row>
    <row r="32" spans="1:16" x14ac:dyDescent="0.25">
      <c r="A32" s="13"/>
      <c r="B32" s="13">
        <v>13</v>
      </c>
      <c r="C32" s="1">
        <f t="shared" si="11"/>
        <v>71.64</v>
      </c>
      <c r="D32" s="1">
        <f t="shared" si="11"/>
        <v>119.4</v>
      </c>
      <c r="E32" s="1">
        <f t="shared" si="11"/>
        <v>167.16</v>
      </c>
      <c r="F32" s="1">
        <f t="shared" si="11"/>
        <v>199</v>
      </c>
      <c r="L32" s="13">
        <v>13</v>
      </c>
      <c r="M32" s="9">
        <f t="shared" si="12"/>
        <v>0.28655999999999998</v>
      </c>
      <c r="N32" s="9">
        <f t="shared" si="12"/>
        <v>0.23880000000000001</v>
      </c>
      <c r="O32" s="9">
        <f t="shared" si="12"/>
        <v>0.22288000000000002</v>
      </c>
      <c r="P32" s="9">
        <f t="shared" si="12"/>
        <v>0.19899999999999998</v>
      </c>
    </row>
    <row r="34" spans="1:1" x14ac:dyDescent="0.25">
      <c r="A34" t="s">
        <v>13</v>
      </c>
    </row>
  </sheetData>
  <mergeCells count="5">
    <mergeCell ref="A2:B2"/>
    <mergeCell ref="G2:I2"/>
    <mergeCell ref="J2:K2"/>
    <mergeCell ref="C1:F1"/>
    <mergeCell ref="M1:P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B1" workbookViewId="0">
      <selection activeCell="Z7" sqref="Z7"/>
    </sheetView>
  </sheetViews>
  <sheetFormatPr defaultRowHeight="15" x14ac:dyDescent="0.25"/>
  <cols>
    <col min="2" max="2" width="10.28515625" bestFit="1" customWidth="1"/>
    <col min="13" max="13" width="11.85546875" bestFit="1" customWidth="1"/>
  </cols>
  <sheetData>
    <row r="1" spans="1:26" ht="36.75" thickBot="1" x14ac:dyDescent="0.6">
      <c r="C1" s="44" t="s">
        <v>22</v>
      </c>
      <c r="D1" s="44"/>
      <c r="E1" s="44"/>
      <c r="F1" s="44"/>
      <c r="G1" s="44"/>
      <c r="N1" s="30" t="s">
        <v>26</v>
      </c>
      <c r="O1" s="30"/>
      <c r="P1" s="30"/>
      <c r="Q1" s="30"/>
      <c r="R1" s="30"/>
      <c r="U1" s="46" t="s">
        <v>27</v>
      </c>
      <c r="V1" s="46"/>
    </row>
    <row r="2" spans="1:26" ht="21.75" thickBot="1" x14ac:dyDescent="0.4">
      <c r="A2" s="18" t="s">
        <v>12</v>
      </c>
      <c r="B2" s="18"/>
      <c r="C2" s="3">
        <v>0.32</v>
      </c>
      <c r="D2" s="4">
        <v>0.54</v>
      </c>
      <c r="E2" s="4">
        <v>0.74</v>
      </c>
      <c r="F2" s="4">
        <v>0.9</v>
      </c>
      <c r="G2" s="5">
        <v>1</v>
      </c>
      <c r="H2" s="26" t="s">
        <v>10</v>
      </c>
      <c r="I2" s="26"/>
      <c r="J2" s="26"/>
      <c r="K2" s="19" t="s">
        <v>14</v>
      </c>
      <c r="L2" s="19"/>
      <c r="M2" s="33" t="s">
        <v>23</v>
      </c>
      <c r="N2" s="36">
        <v>50</v>
      </c>
      <c r="O2" s="39">
        <v>100</v>
      </c>
      <c r="P2" s="39">
        <v>150</v>
      </c>
      <c r="Q2" s="39">
        <v>200</v>
      </c>
      <c r="R2" s="37">
        <v>250</v>
      </c>
      <c r="T2" s="17" t="s">
        <v>28</v>
      </c>
      <c r="U2" s="17" t="s">
        <v>29</v>
      </c>
      <c r="V2" s="17" t="s">
        <v>30</v>
      </c>
    </row>
    <row r="3" spans="1:26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K3" s="42">
        <v>40</v>
      </c>
      <c r="L3" s="14" t="s">
        <v>0</v>
      </c>
      <c r="M3" s="13" t="s">
        <v>1</v>
      </c>
      <c r="N3" s="17" t="s">
        <v>5</v>
      </c>
      <c r="O3" s="17" t="s">
        <v>6</v>
      </c>
      <c r="P3" s="17" t="s">
        <v>7</v>
      </c>
      <c r="Q3" s="17" t="s">
        <v>8</v>
      </c>
      <c r="R3" s="17" t="s">
        <v>9</v>
      </c>
      <c r="T3" s="17">
        <v>16</v>
      </c>
      <c r="U3" s="8">
        <f>($C$8*X3)+($C$16*Y3)+($C$24*Z3)</f>
        <v>6208</v>
      </c>
      <c r="V3" s="8">
        <f>($C$6*X3)+($C$14*Y3)+($C$22*Z3)</f>
        <v>8691.2000000000007</v>
      </c>
      <c r="X3">
        <v>5</v>
      </c>
      <c r="Y3">
        <v>10</v>
      </c>
      <c r="Z3">
        <v>24</v>
      </c>
    </row>
    <row r="4" spans="1:26" ht="15.75" thickBot="1" x14ac:dyDescent="0.3">
      <c r="B4" s="13">
        <v>1</v>
      </c>
      <c r="C4" s="8">
        <f t="shared" ref="C4:G4" si="0">C$8*2</f>
        <v>640</v>
      </c>
      <c r="D4" s="8">
        <f t="shared" si="0"/>
        <v>1080</v>
      </c>
      <c r="E4" s="8">
        <f t="shared" si="0"/>
        <v>1480</v>
      </c>
      <c r="F4" s="8">
        <f t="shared" si="0"/>
        <v>1800</v>
      </c>
      <c r="G4" s="8">
        <f t="shared" si="0"/>
        <v>2000</v>
      </c>
      <c r="I4" s="43">
        <v>1000</v>
      </c>
      <c r="M4" s="13">
        <v>1</v>
      </c>
      <c r="N4" s="9">
        <f>(C4/$K$3)/N$2</f>
        <v>0.32</v>
      </c>
      <c r="O4" s="9">
        <f>(D4/$K$3)/O$2</f>
        <v>0.27</v>
      </c>
      <c r="P4" s="9">
        <f>(E4/$K$3)/P$2</f>
        <v>0.24666666666666667</v>
      </c>
      <c r="Q4" s="9">
        <f>(F4/$K$3)/Q$2</f>
        <v>0.22500000000000001</v>
      </c>
      <c r="R4" s="9">
        <f>(G4/$K$3)/R$2</f>
        <v>0.2</v>
      </c>
      <c r="T4" s="17">
        <v>20</v>
      </c>
      <c r="U4" s="8">
        <f t="shared" ref="U4:U10" si="1">($C$8*X4)+($C$16*Y4)+($C$24*Z4)</f>
        <v>7808</v>
      </c>
      <c r="V4" s="8">
        <f t="shared" ref="V4:V10" si="2">($C$6*X4)+($C$14*Y4)+($C$22*Z4)</f>
        <v>10931.2</v>
      </c>
      <c r="X4">
        <v>6</v>
      </c>
      <c r="Y4">
        <v>12</v>
      </c>
      <c r="Z4">
        <v>32</v>
      </c>
    </row>
    <row r="5" spans="1:26" x14ac:dyDescent="0.25">
      <c r="B5" s="13">
        <v>3</v>
      </c>
      <c r="C5" s="8">
        <f t="shared" ref="C5:G5" si="3">C$8*1.6</f>
        <v>512</v>
      </c>
      <c r="D5" s="8">
        <f t="shared" si="3"/>
        <v>864</v>
      </c>
      <c r="E5" s="8">
        <f t="shared" si="3"/>
        <v>1184</v>
      </c>
      <c r="F5" s="8">
        <f t="shared" si="3"/>
        <v>1440</v>
      </c>
      <c r="G5" s="8">
        <f t="shared" si="3"/>
        <v>1600</v>
      </c>
      <c r="M5" s="13">
        <v>3</v>
      </c>
      <c r="N5" s="9">
        <f>(C5/$K$3)/N$2</f>
        <v>0.25600000000000001</v>
      </c>
      <c r="O5" s="9">
        <f>(D5/$K$3)/O$2</f>
        <v>0.21600000000000003</v>
      </c>
      <c r="P5" s="9">
        <f>(E5/$K$3)/P$2</f>
        <v>0.19733333333333333</v>
      </c>
      <c r="Q5" s="9">
        <f>(F5/$K$3)/Q$2</f>
        <v>0.18</v>
      </c>
      <c r="R5" s="9">
        <f>(G5/$K$3)/R$2</f>
        <v>0.16</v>
      </c>
      <c r="T5" s="17">
        <v>24</v>
      </c>
      <c r="U5" s="8">
        <f t="shared" si="1"/>
        <v>9216</v>
      </c>
      <c r="V5" s="8">
        <f t="shared" si="2"/>
        <v>12902.4</v>
      </c>
      <c r="X5">
        <v>8</v>
      </c>
      <c r="Y5">
        <v>16</v>
      </c>
      <c r="Z5">
        <v>32</v>
      </c>
    </row>
    <row r="6" spans="1:26" x14ac:dyDescent="0.25">
      <c r="B6" s="13">
        <v>6</v>
      </c>
      <c r="C6" s="8">
        <f t="shared" ref="C6:G6" si="4">C$8*1.4</f>
        <v>448</v>
      </c>
      <c r="D6" s="8">
        <f t="shared" si="4"/>
        <v>756</v>
      </c>
      <c r="E6" s="8">
        <f t="shared" si="4"/>
        <v>1036</v>
      </c>
      <c r="F6" s="8">
        <f t="shared" si="4"/>
        <v>1260</v>
      </c>
      <c r="G6" s="8">
        <f t="shared" si="4"/>
        <v>1400</v>
      </c>
      <c r="M6" s="13">
        <v>6</v>
      </c>
      <c r="N6" s="9">
        <f>(C6/$K$3)/N$2</f>
        <v>0.22399999999999998</v>
      </c>
      <c r="O6" s="9">
        <f>(D6/$K$3)/O$2</f>
        <v>0.18899999999999997</v>
      </c>
      <c r="P6" s="9">
        <f>(E6/$K$3)/P$2</f>
        <v>0.17266666666666666</v>
      </c>
      <c r="Q6" s="9">
        <f>(F6/$K$3)/Q$2</f>
        <v>0.1575</v>
      </c>
      <c r="R6" s="9">
        <f>(G6/$K$3)/R$2</f>
        <v>0.14000000000000001</v>
      </c>
      <c r="T6" s="17">
        <v>28</v>
      </c>
      <c r="U6" s="8">
        <f t="shared" si="1"/>
        <v>10816</v>
      </c>
      <c r="V6" s="8">
        <f t="shared" si="2"/>
        <v>15142.400000000001</v>
      </c>
      <c r="X6">
        <v>9</v>
      </c>
      <c r="Y6">
        <v>18</v>
      </c>
      <c r="Z6">
        <v>40</v>
      </c>
    </row>
    <row r="7" spans="1:26" x14ac:dyDescent="0.25">
      <c r="B7" s="13">
        <v>9</v>
      </c>
      <c r="C7" s="8">
        <f t="shared" ref="C7:G7" si="5">C$8*1.2</f>
        <v>384</v>
      </c>
      <c r="D7" s="8">
        <f t="shared" si="5"/>
        <v>648</v>
      </c>
      <c r="E7" s="8">
        <f t="shared" si="5"/>
        <v>888</v>
      </c>
      <c r="F7" s="8">
        <f t="shared" si="5"/>
        <v>1080</v>
      </c>
      <c r="G7" s="8">
        <f t="shared" si="5"/>
        <v>1200</v>
      </c>
      <c r="M7" s="13">
        <v>9</v>
      </c>
      <c r="N7" s="9">
        <f>(C7/$K$3)/N$2</f>
        <v>0.192</v>
      </c>
      <c r="O7" s="9">
        <f>(D7/$K$3)/O$2</f>
        <v>0.16200000000000001</v>
      </c>
      <c r="P7" s="9">
        <f>(E7/$K$3)/P$2</f>
        <v>0.14799999999999999</v>
      </c>
      <c r="Q7" s="9">
        <f>(F7/$K$3)/Q$2</f>
        <v>0.13500000000000001</v>
      </c>
      <c r="R7" s="9">
        <f>(G7/$K$3)/R$2</f>
        <v>0.12</v>
      </c>
      <c r="T7" s="17">
        <v>32</v>
      </c>
      <c r="U7" s="8">
        <f t="shared" si="1"/>
        <v>12352</v>
      </c>
      <c r="V7" s="8">
        <f t="shared" si="2"/>
        <v>17292.8</v>
      </c>
      <c r="X7">
        <v>10</v>
      </c>
      <c r="Y7">
        <v>22</v>
      </c>
      <c r="Z7">
        <v>44</v>
      </c>
    </row>
    <row r="8" spans="1:26" x14ac:dyDescent="0.25">
      <c r="B8" s="13">
        <v>13</v>
      </c>
      <c r="C8" s="11">
        <f>$I4*C2</f>
        <v>320</v>
      </c>
      <c r="D8" s="11">
        <f>$I4*D2</f>
        <v>540</v>
      </c>
      <c r="E8" s="11">
        <f>$I4*E2</f>
        <v>740</v>
      </c>
      <c r="F8" s="11">
        <f>$I4*F2</f>
        <v>900</v>
      </c>
      <c r="G8" s="11">
        <f>$I4*G2</f>
        <v>1000</v>
      </c>
      <c r="M8" s="13">
        <v>13</v>
      </c>
      <c r="N8" s="9">
        <f>(C8/$K$3)/N$2</f>
        <v>0.16</v>
      </c>
      <c r="O8" s="9">
        <f>(D8/$K$3)/O$2</f>
        <v>0.13500000000000001</v>
      </c>
      <c r="P8" s="9">
        <f>(E8/$K$3)/P$2</f>
        <v>0.12333333333333334</v>
      </c>
      <c r="Q8" s="9">
        <f>(F8/$K$3)/Q$2</f>
        <v>0.1125</v>
      </c>
      <c r="R8" s="9">
        <f>(G8/$K$3)/R$2</f>
        <v>0.1</v>
      </c>
      <c r="T8" s="17">
        <v>36</v>
      </c>
      <c r="U8" s="8">
        <f t="shared" si="1"/>
        <v>13824</v>
      </c>
      <c r="V8" s="8">
        <f t="shared" si="2"/>
        <v>19353.599999999999</v>
      </c>
      <c r="X8">
        <v>12</v>
      </c>
      <c r="Y8">
        <v>24</v>
      </c>
      <c r="Z8">
        <v>48</v>
      </c>
    </row>
    <row r="9" spans="1:26" x14ac:dyDescent="0.25">
      <c r="B9" s="13"/>
      <c r="M9" s="13"/>
      <c r="T9" s="17">
        <v>40</v>
      </c>
      <c r="U9" s="8">
        <f t="shared" si="1"/>
        <v>15424</v>
      </c>
      <c r="V9" s="8">
        <f t="shared" si="2"/>
        <v>21593.599999999999</v>
      </c>
      <c r="X9">
        <v>13</v>
      </c>
      <c r="Y9">
        <v>26</v>
      </c>
      <c r="Z9">
        <v>56</v>
      </c>
    </row>
    <row r="10" spans="1:26" ht="15.75" thickBot="1" x14ac:dyDescent="0.3">
      <c r="B10" s="13"/>
      <c r="M10" s="13"/>
      <c r="T10" s="17">
        <v>44</v>
      </c>
      <c r="U10" s="8">
        <f t="shared" si="1"/>
        <v>17024</v>
      </c>
      <c r="V10" s="8">
        <f t="shared" si="2"/>
        <v>23833.599999999999</v>
      </c>
      <c r="X10">
        <v>14</v>
      </c>
      <c r="Y10">
        <v>28</v>
      </c>
      <c r="Z10">
        <v>64</v>
      </c>
    </row>
    <row r="11" spans="1:26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  <c r="I11" s="16" t="s">
        <v>11</v>
      </c>
      <c r="K11" s="42">
        <v>20</v>
      </c>
      <c r="L11" s="14" t="s">
        <v>2</v>
      </c>
      <c r="M11" s="13" t="s">
        <v>1</v>
      </c>
      <c r="N11" s="17" t="s">
        <v>5</v>
      </c>
      <c r="O11" s="17" t="s">
        <v>6</v>
      </c>
      <c r="P11" s="17" t="s">
        <v>7</v>
      </c>
      <c r="Q11" s="17" t="s">
        <v>8</v>
      </c>
      <c r="R11" s="17" t="s">
        <v>9</v>
      </c>
    </row>
    <row r="12" spans="1:26" ht="15.75" thickBot="1" x14ac:dyDescent="0.3">
      <c r="B12" s="13">
        <v>1</v>
      </c>
      <c r="C12" s="8">
        <f>C4*$I$12</f>
        <v>384</v>
      </c>
      <c r="D12" s="8">
        <f>D4*$I$12</f>
        <v>648</v>
      </c>
      <c r="E12" s="8">
        <f>E4*$I$12</f>
        <v>888</v>
      </c>
      <c r="F12" s="8">
        <f>F4*$I$12</f>
        <v>1080</v>
      </c>
      <c r="G12" s="8">
        <f>G4*$I$12</f>
        <v>1200</v>
      </c>
      <c r="I12" s="6">
        <v>0.6</v>
      </c>
      <c r="M12" s="13">
        <v>1</v>
      </c>
      <c r="N12" s="9">
        <f>(C12/$K$11)/N$2</f>
        <v>0.38400000000000001</v>
      </c>
      <c r="O12" s="9">
        <f>(D12/$K$11)/O$2</f>
        <v>0.32400000000000001</v>
      </c>
      <c r="P12" s="9">
        <f>(E12/$K$11)/P$2</f>
        <v>0.29599999999999999</v>
      </c>
      <c r="Q12" s="9">
        <f>(F12/$K$11)/Q$2</f>
        <v>0.27</v>
      </c>
      <c r="R12" s="9">
        <f>(G12/$K$11)/R$2</f>
        <v>0.24</v>
      </c>
    </row>
    <row r="13" spans="1:26" x14ac:dyDescent="0.25">
      <c r="B13" s="13">
        <v>3</v>
      </c>
      <c r="C13" s="8">
        <f>C5*$I$12</f>
        <v>307.2</v>
      </c>
      <c r="D13" s="8">
        <f>D5*$I$12</f>
        <v>518.4</v>
      </c>
      <c r="E13" s="8">
        <f>E5*$I$12</f>
        <v>710.4</v>
      </c>
      <c r="F13" s="8">
        <f>F5*$I$12</f>
        <v>864</v>
      </c>
      <c r="G13" s="8">
        <f>G5*$I$12</f>
        <v>960</v>
      </c>
      <c r="M13" s="13">
        <v>3</v>
      </c>
      <c r="N13" s="9">
        <f>(C13/$K$11)/N$2</f>
        <v>0.30719999999999997</v>
      </c>
      <c r="O13" s="9">
        <f>(D13/$K$11)/O$2</f>
        <v>0.25919999999999999</v>
      </c>
      <c r="P13" s="9">
        <f>(E13/$K$11)/P$2</f>
        <v>0.23679999999999998</v>
      </c>
      <c r="Q13" s="9">
        <f>(F13/$K$11)/Q$2</f>
        <v>0.21600000000000003</v>
      </c>
      <c r="R13" s="9">
        <f>(G13/$K$11)/R$2</f>
        <v>0.192</v>
      </c>
    </row>
    <row r="14" spans="1:26" x14ac:dyDescent="0.25">
      <c r="B14" s="13">
        <v>6</v>
      </c>
      <c r="C14" s="8">
        <f>C6*$I$12</f>
        <v>268.8</v>
      </c>
      <c r="D14" s="8">
        <f>D6*$I$12</f>
        <v>453.59999999999997</v>
      </c>
      <c r="E14" s="8">
        <f>E6*$I$12</f>
        <v>621.6</v>
      </c>
      <c r="F14" s="8">
        <f>F6*$I$12</f>
        <v>756</v>
      </c>
      <c r="G14" s="8">
        <f>G6*$I$12</f>
        <v>840</v>
      </c>
      <c r="M14" s="13">
        <v>6</v>
      </c>
      <c r="N14" s="9">
        <f>(C14/$K$11)/N$2</f>
        <v>0.26880000000000004</v>
      </c>
      <c r="O14" s="9">
        <f>(D14/$K$11)/O$2</f>
        <v>0.2268</v>
      </c>
      <c r="P14" s="9">
        <f>(E14/$K$11)/P$2</f>
        <v>0.20720000000000002</v>
      </c>
      <c r="Q14" s="9">
        <f>(F14/$K$11)/Q$2</f>
        <v>0.18899999999999997</v>
      </c>
      <c r="R14" s="9">
        <f>(G14/$K$11)/R$2</f>
        <v>0.16800000000000001</v>
      </c>
    </row>
    <row r="15" spans="1:26" x14ac:dyDescent="0.25">
      <c r="B15" s="13">
        <v>9</v>
      </c>
      <c r="C15" s="8">
        <f>C7*$I$12</f>
        <v>230.39999999999998</v>
      </c>
      <c r="D15" s="8">
        <f>D7*$I$12</f>
        <v>388.8</v>
      </c>
      <c r="E15" s="8">
        <f>E7*$I$12</f>
        <v>532.79999999999995</v>
      </c>
      <c r="F15" s="8">
        <f>F7*$I$12</f>
        <v>648</v>
      </c>
      <c r="G15" s="8">
        <f>G7*$I$12</f>
        <v>720</v>
      </c>
      <c r="M15" s="13">
        <v>9</v>
      </c>
      <c r="N15" s="9">
        <f>(C15/$K$11)/N$2</f>
        <v>0.23039999999999999</v>
      </c>
      <c r="O15" s="9">
        <f>(D15/$K$11)/O$2</f>
        <v>0.19440000000000002</v>
      </c>
      <c r="P15" s="9">
        <f>(E15/$K$11)/P$2</f>
        <v>0.17759999999999998</v>
      </c>
      <c r="Q15" s="9">
        <f>(F15/$K$11)/Q$2</f>
        <v>0.16200000000000001</v>
      </c>
      <c r="R15" s="9">
        <f>(G15/$K$11)/R$2</f>
        <v>0.14399999999999999</v>
      </c>
    </row>
    <row r="16" spans="1:26" x14ac:dyDescent="0.25">
      <c r="B16" s="13">
        <v>13</v>
      </c>
      <c r="C16" s="8">
        <f>C8*$I$12</f>
        <v>192</v>
      </c>
      <c r="D16" s="8">
        <f>D8*$I$12</f>
        <v>324</v>
      </c>
      <c r="E16" s="8">
        <f>E8*$I$12</f>
        <v>444</v>
      </c>
      <c r="F16" s="8">
        <f>F8*$I$12</f>
        <v>540</v>
      </c>
      <c r="G16" s="8">
        <f>G8*$I$12</f>
        <v>600</v>
      </c>
      <c r="M16" s="13">
        <v>13</v>
      </c>
      <c r="N16" s="9">
        <f>(C16/$K$11)/N$2</f>
        <v>0.192</v>
      </c>
      <c r="O16" s="9">
        <f>(D16/$K$11)/O$2</f>
        <v>0.16200000000000001</v>
      </c>
      <c r="P16" s="9">
        <f>(E16/$K$11)/P$2</f>
        <v>0.14799999999999999</v>
      </c>
      <c r="Q16" s="9">
        <f>(F16/$K$11)/Q$2</f>
        <v>0.13500000000000001</v>
      </c>
      <c r="R16" s="9">
        <f>(G16/$K$11)/R$2</f>
        <v>0.12</v>
      </c>
    </row>
    <row r="17" spans="1:18" x14ac:dyDescent="0.25">
      <c r="B17" s="13"/>
      <c r="M17" s="13"/>
    </row>
    <row r="18" spans="1:18" ht="15.75" thickBot="1" x14ac:dyDescent="0.3">
      <c r="B18" s="13"/>
      <c r="M18" s="13"/>
    </row>
    <row r="19" spans="1:18" ht="15.75" thickBot="1" x14ac:dyDescent="0.3">
      <c r="A19" s="13" t="s">
        <v>3</v>
      </c>
      <c r="B19" s="13" t="s">
        <v>1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K19" s="42">
        <v>10</v>
      </c>
      <c r="L19" s="15" t="s">
        <v>3</v>
      </c>
      <c r="M19" s="13" t="s">
        <v>1</v>
      </c>
      <c r="N19" s="17" t="s">
        <v>5</v>
      </c>
      <c r="O19" s="17" t="s">
        <v>6</v>
      </c>
      <c r="P19" s="17" t="s">
        <v>7</v>
      </c>
      <c r="Q19" s="17" t="s">
        <v>8</v>
      </c>
      <c r="R19" s="17" t="s">
        <v>9</v>
      </c>
    </row>
    <row r="20" spans="1:18" ht="15.75" thickBot="1" x14ac:dyDescent="0.3">
      <c r="B20" s="13">
        <v>1</v>
      </c>
      <c r="C20" s="1">
        <f>C4*$I$20</f>
        <v>224</v>
      </c>
      <c r="D20" s="1">
        <f>D4*$I$20</f>
        <v>378</v>
      </c>
      <c r="E20" s="1">
        <f>E4*$I$20</f>
        <v>518</v>
      </c>
      <c r="F20" s="1">
        <f>F4*$I$20</f>
        <v>630</v>
      </c>
      <c r="G20" s="1">
        <f>G4*$I$20</f>
        <v>700</v>
      </c>
      <c r="I20" s="7">
        <v>0.35</v>
      </c>
      <c r="M20" s="13">
        <v>1</v>
      </c>
      <c r="N20" s="9">
        <f>(C20/$K$19)/N$2</f>
        <v>0.44799999999999995</v>
      </c>
      <c r="O20" s="9">
        <f>(D20/$K$19)/O$2</f>
        <v>0.37799999999999995</v>
      </c>
      <c r="P20" s="9">
        <f>(E20/$K$19)/P$2</f>
        <v>0.34533333333333333</v>
      </c>
      <c r="Q20" s="9">
        <f>(F20/$K$19)/Q$2</f>
        <v>0.315</v>
      </c>
      <c r="R20" s="9">
        <f>(G20/$K$19)/R$2</f>
        <v>0.28000000000000003</v>
      </c>
    </row>
    <row r="21" spans="1:18" x14ac:dyDescent="0.25">
      <c r="B21" s="13">
        <v>3</v>
      </c>
      <c r="C21" s="1">
        <f>C5*$I$20</f>
        <v>179.2</v>
      </c>
      <c r="D21" s="1">
        <f>D5*$I$20</f>
        <v>302.39999999999998</v>
      </c>
      <c r="E21" s="1">
        <f>E5*$I$20</f>
        <v>414.4</v>
      </c>
      <c r="F21" s="1">
        <f>F5*$I$20</f>
        <v>503.99999999999994</v>
      </c>
      <c r="G21" s="1">
        <f>G5*$I$20</f>
        <v>560</v>
      </c>
      <c r="M21" s="13">
        <v>3</v>
      </c>
      <c r="N21" s="9">
        <f>(C21/$K$19)/N$2</f>
        <v>0.35839999999999994</v>
      </c>
      <c r="O21" s="9">
        <f>(D21/$K$19)/O$2</f>
        <v>0.3024</v>
      </c>
      <c r="P21" s="9">
        <f>(E21/$K$19)/P$2</f>
        <v>0.27626666666666666</v>
      </c>
      <c r="Q21" s="9">
        <f>(F21/$K$19)/Q$2</f>
        <v>0.25199999999999995</v>
      </c>
      <c r="R21" s="9">
        <f>(G21/$K$19)/R$2</f>
        <v>0.224</v>
      </c>
    </row>
    <row r="22" spans="1:18" x14ac:dyDescent="0.25">
      <c r="B22" s="13">
        <v>6</v>
      </c>
      <c r="C22" s="1">
        <f>C6*$I$20</f>
        <v>156.79999999999998</v>
      </c>
      <c r="D22" s="1">
        <f>D6*$I$20</f>
        <v>264.59999999999997</v>
      </c>
      <c r="E22" s="1">
        <f>E6*$I$20</f>
        <v>362.59999999999997</v>
      </c>
      <c r="F22" s="1">
        <f>F6*$I$20</f>
        <v>441</v>
      </c>
      <c r="G22" s="1">
        <f>G6*$I$20</f>
        <v>489.99999999999994</v>
      </c>
      <c r="M22" s="13">
        <v>6</v>
      </c>
      <c r="N22" s="9">
        <f>(C22/$K$19)/N$2</f>
        <v>0.31359999999999993</v>
      </c>
      <c r="O22" s="9">
        <f>(D22/$K$19)/O$2</f>
        <v>0.26459999999999995</v>
      </c>
      <c r="P22" s="9">
        <f>(E22/$K$19)/P$2</f>
        <v>0.24173333333333333</v>
      </c>
      <c r="Q22" s="9">
        <f>(F22/$K$19)/Q$2</f>
        <v>0.2205</v>
      </c>
      <c r="R22" s="9">
        <f>(G22/$K$19)/R$2</f>
        <v>0.19599999999999998</v>
      </c>
    </row>
    <row r="23" spans="1:18" x14ac:dyDescent="0.25">
      <c r="B23" s="13">
        <v>9</v>
      </c>
      <c r="C23" s="1">
        <f>C7*$I$20</f>
        <v>134.39999999999998</v>
      </c>
      <c r="D23" s="1">
        <f>D7*$I$20</f>
        <v>226.79999999999998</v>
      </c>
      <c r="E23" s="1">
        <f>E7*$I$20</f>
        <v>310.79999999999995</v>
      </c>
      <c r="F23" s="1">
        <f>F7*$I$20</f>
        <v>378</v>
      </c>
      <c r="G23" s="1">
        <f>G7*$I$20</f>
        <v>420</v>
      </c>
      <c r="M23" s="13">
        <v>9</v>
      </c>
      <c r="N23" s="9">
        <f>(C23/$K$19)/N$2</f>
        <v>0.26879999999999993</v>
      </c>
      <c r="O23" s="9">
        <f>(D23/$K$19)/O$2</f>
        <v>0.2268</v>
      </c>
      <c r="P23" s="9">
        <f>(E23/$K$19)/P$2</f>
        <v>0.20719999999999997</v>
      </c>
      <c r="Q23" s="9">
        <f>(F23/$K$19)/Q$2</f>
        <v>0.18899999999999997</v>
      </c>
      <c r="R23" s="9">
        <f>(G23/$K$19)/R$2</f>
        <v>0.16800000000000001</v>
      </c>
    </row>
    <row r="24" spans="1:18" x14ac:dyDescent="0.25">
      <c r="B24" s="13">
        <v>13</v>
      </c>
      <c r="C24" s="1">
        <f>C8*$I$20</f>
        <v>112</v>
      </c>
      <c r="D24" s="1">
        <f>D8*$I$20</f>
        <v>189</v>
      </c>
      <c r="E24" s="1">
        <f>E8*$I$20</f>
        <v>259</v>
      </c>
      <c r="F24" s="1">
        <f>F8*$I$20</f>
        <v>315</v>
      </c>
      <c r="G24" s="1">
        <f>G8*$I$20</f>
        <v>350</v>
      </c>
      <c r="M24" s="13">
        <v>13</v>
      </c>
      <c r="N24" s="9">
        <f>(C24/$K$19)/N$2</f>
        <v>0.22399999999999998</v>
      </c>
      <c r="O24" s="9">
        <f>(D24/$K$19)/O$2</f>
        <v>0.18899999999999997</v>
      </c>
      <c r="P24" s="9">
        <f>(E24/$K$19)/P$2</f>
        <v>0.17266666666666666</v>
      </c>
      <c r="Q24" s="9">
        <f>(F24/$K$19)/Q$2</f>
        <v>0.1575</v>
      </c>
      <c r="R24" s="9">
        <f>(G24/$K$19)/R$2</f>
        <v>0.14000000000000001</v>
      </c>
    </row>
    <row r="25" spans="1:18" x14ac:dyDescent="0.25">
      <c r="B25" s="13"/>
      <c r="M25" s="13"/>
    </row>
    <row r="26" spans="1:18" ht="15.75" thickBot="1" x14ac:dyDescent="0.3">
      <c r="B26" s="13"/>
      <c r="M26" s="13"/>
    </row>
    <row r="27" spans="1:18" ht="15.75" thickBot="1" x14ac:dyDescent="0.3">
      <c r="A27" s="13" t="s">
        <v>4</v>
      </c>
      <c r="B27" s="13" t="s">
        <v>1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I27" s="7">
        <v>0.2</v>
      </c>
      <c r="K27" s="42">
        <v>8</v>
      </c>
      <c r="L27" s="15" t="s">
        <v>4</v>
      </c>
      <c r="M27" s="13" t="s">
        <v>1</v>
      </c>
      <c r="N27" s="17" t="s">
        <v>5</v>
      </c>
      <c r="O27" s="17" t="s">
        <v>6</v>
      </c>
      <c r="P27" s="17" t="s">
        <v>7</v>
      </c>
      <c r="Q27" s="17" t="s">
        <v>8</v>
      </c>
      <c r="R27" s="17" t="s">
        <v>9</v>
      </c>
    </row>
    <row r="28" spans="1:18" x14ac:dyDescent="0.25">
      <c r="B28" s="13">
        <v>1</v>
      </c>
      <c r="C28" s="1">
        <f>C4*$I$27</f>
        <v>128</v>
      </c>
      <c r="D28" s="1">
        <f>D4*$I$27</f>
        <v>216</v>
      </c>
      <c r="E28" s="1">
        <f>E4*$I$27</f>
        <v>296</v>
      </c>
      <c r="F28" s="1">
        <f>F4*$I$27</f>
        <v>360</v>
      </c>
      <c r="G28" s="1">
        <f>G4*$I$27</f>
        <v>400</v>
      </c>
      <c r="K28" s="13" t="s">
        <v>20</v>
      </c>
      <c r="L28" s="13"/>
      <c r="M28" s="13">
        <v>1</v>
      </c>
      <c r="N28" s="9">
        <f>(C28/$K$27)/N$2</f>
        <v>0.32</v>
      </c>
      <c r="O28" s="9">
        <f>(D28/$K$27)/O$2</f>
        <v>0.27</v>
      </c>
      <c r="P28" s="9">
        <f>(E28/$K$27)/P$2</f>
        <v>0.24666666666666667</v>
      </c>
      <c r="Q28" s="9">
        <f>(F28/$K$27)/Q$2</f>
        <v>0.22500000000000001</v>
      </c>
      <c r="R28" s="9">
        <f>(G28/$K$27)/R$2</f>
        <v>0.2</v>
      </c>
    </row>
    <row r="29" spans="1:18" x14ac:dyDescent="0.25">
      <c r="B29" s="13">
        <v>3</v>
      </c>
      <c r="C29" s="1">
        <f>C5*$I$27</f>
        <v>102.4</v>
      </c>
      <c r="D29" s="1">
        <f>D5*$I$27</f>
        <v>172.8</v>
      </c>
      <c r="E29" s="1">
        <f>E5*$I$27</f>
        <v>236.8</v>
      </c>
      <c r="F29" s="1">
        <f>F5*$I$27</f>
        <v>288</v>
      </c>
      <c r="G29" s="1">
        <f>G5*$I$27</f>
        <v>320</v>
      </c>
      <c r="K29" s="20" t="s">
        <v>21</v>
      </c>
      <c r="L29" s="20"/>
      <c r="M29" s="13">
        <v>3</v>
      </c>
      <c r="N29" s="9">
        <f>(C29/$K$27)/N$2</f>
        <v>0.25600000000000001</v>
      </c>
      <c r="O29" s="9">
        <f>(D29/$K$27)/O$2</f>
        <v>0.21600000000000003</v>
      </c>
      <c r="P29" s="9">
        <f>(E29/$K$27)/P$2</f>
        <v>0.19733333333333333</v>
      </c>
      <c r="Q29" s="9">
        <f>(F29/$K$27)/Q$2</f>
        <v>0.18</v>
      </c>
      <c r="R29" s="9">
        <f>(G29/$K$27)/R$2</f>
        <v>0.16</v>
      </c>
    </row>
    <row r="30" spans="1:18" x14ac:dyDescent="0.25">
      <c r="B30" s="13">
        <v>6</v>
      </c>
      <c r="C30" s="1">
        <f>C6*$I$27</f>
        <v>89.600000000000009</v>
      </c>
      <c r="D30" s="1">
        <f>D6*$I$27</f>
        <v>151.20000000000002</v>
      </c>
      <c r="E30" s="1">
        <f>E6*$I$27</f>
        <v>207.20000000000002</v>
      </c>
      <c r="F30" s="1">
        <f>F6*$I$27</f>
        <v>252</v>
      </c>
      <c r="G30" s="1">
        <f>G6*$I$27</f>
        <v>280</v>
      </c>
      <c r="M30" s="13">
        <v>6</v>
      </c>
      <c r="N30" s="9">
        <f>(C30/$K$27)/N$2</f>
        <v>0.22400000000000003</v>
      </c>
      <c r="O30" s="9">
        <f>(D30/$K$27)/O$2</f>
        <v>0.18900000000000003</v>
      </c>
      <c r="P30" s="9">
        <f>(E30/$K$27)/P$2</f>
        <v>0.17266666666666669</v>
      </c>
      <c r="Q30" s="9">
        <f>(F30/$K$27)/Q$2</f>
        <v>0.1575</v>
      </c>
      <c r="R30" s="9">
        <f>(G30/$K$27)/R$2</f>
        <v>0.14000000000000001</v>
      </c>
    </row>
    <row r="31" spans="1:18" x14ac:dyDescent="0.25">
      <c r="B31" s="13">
        <v>9</v>
      </c>
      <c r="C31" s="1">
        <f>C7*$I$27</f>
        <v>76.800000000000011</v>
      </c>
      <c r="D31" s="1">
        <f>D7*$I$27</f>
        <v>129.6</v>
      </c>
      <c r="E31" s="1">
        <f>E7*$I$27</f>
        <v>177.60000000000002</v>
      </c>
      <c r="F31" s="1">
        <f>F7*$I$27</f>
        <v>216</v>
      </c>
      <c r="G31" s="1">
        <f>G7*$I$27</f>
        <v>240</v>
      </c>
      <c r="M31" s="13">
        <v>9</v>
      </c>
      <c r="N31" s="9">
        <f>(C31/$K$27)/N$2</f>
        <v>0.19200000000000003</v>
      </c>
      <c r="O31" s="9">
        <f>(D31/$K$27)/O$2</f>
        <v>0.16200000000000001</v>
      </c>
      <c r="P31" s="9">
        <f>(E31/$K$27)/P$2</f>
        <v>0.14800000000000002</v>
      </c>
      <c r="Q31" s="9">
        <f>(F31/$K$27)/Q$2</f>
        <v>0.13500000000000001</v>
      </c>
      <c r="R31" s="9">
        <f>(G31/$K$27)/R$2</f>
        <v>0.12</v>
      </c>
    </row>
    <row r="32" spans="1:18" x14ac:dyDescent="0.25">
      <c r="B32" s="13">
        <v>13</v>
      </c>
      <c r="C32" s="1">
        <f>C8*$I$27</f>
        <v>64</v>
      </c>
      <c r="D32" s="1">
        <f>D8*$I$27</f>
        <v>108</v>
      </c>
      <c r="E32" s="1">
        <f>E8*$I$27</f>
        <v>148</v>
      </c>
      <c r="F32" s="1">
        <f>F8*$I$27</f>
        <v>180</v>
      </c>
      <c r="G32" s="1">
        <f>G8*$I$27</f>
        <v>200</v>
      </c>
      <c r="M32" s="13">
        <v>13</v>
      </c>
      <c r="N32" s="9">
        <f>(C32/$K$27)/N$2</f>
        <v>0.16</v>
      </c>
      <c r="O32" s="9">
        <f>(D32/$K$27)/O$2</f>
        <v>0.13500000000000001</v>
      </c>
      <c r="P32" s="9">
        <f>(E32/$K$27)/P$2</f>
        <v>0.12333333333333334</v>
      </c>
      <c r="Q32" s="9">
        <f>(F32/$K$27)/Q$2</f>
        <v>0.1125</v>
      </c>
      <c r="R32" s="9">
        <f>(G32/$K$27)/R$2</f>
        <v>0.1</v>
      </c>
    </row>
    <row r="34" spans="1:1" x14ac:dyDescent="0.25">
      <c r="A34" t="s">
        <v>13</v>
      </c>
    </row>
  </sheetData>
  <mergeCells count="7">
    <mergeCell ref="U1:V1"/>
    <mergeCell ref="C1:G1"/>
    <mergeCell ref="N1:R1"/>
    <mergeCell ref="A2:B2"/>
    <mergeCell ref="H2:J2"/>
    <mergeCell ref="K2:L2"/>
    <mergeCell ref="K29:L29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activeCell="AA16" sqref="AA16"/>
    </sheetView>
  </sheetViews>
  <sheetFormatPr defaultRowHeight="15" x14ac:dyDescent="0.25"/>
  <cols>
    <col min="2" max="2" width="10.28515625" bestFit="1" customWidth="1"/>
    <col min="14" max="14" width="11.85546875" bestFit="1" customWidth="1"/>
  </cols>
  <sheetData>
    <row r="1" spans="1:28" ht="36.75" thickBot="1" x14ac:dyDescent="0.6">
      <c r="C1" s="44" t="s">
        <v>22</v>
      </c>
      <c r="D1" s="44"/>
      <c r="E1" s="44"/>
      <c r="F1" s="44"/>
      <c r="G1" s="44"/>
      <c r="H1" s="44"/>
      <c r="O1" s="30" t="s">
        <v>26</v>
      </c>
      <c r="P1" s="30"/>
      <c r="Q1" s="30"/>
      <c r="R1" s="30"/>
      <c r="S1" s="30"/>
      <c r="T1" s="30"/>
      <c r="W1" s="46" t="s">
        <v>27</v>
      </c>
      <c r="X1" s="46"/>
    </row>
    <row r="2" spans="1:28" ht="21.75" thickBot="1" x14ac:dyDescent="0.4">
      <c r="A2" s="18" t="s">
        <v>12</v>
      </c>
      <c r="B2" s="18"/>
      <c r="C2" s="3">
        <v>0.26</v>
      </c>
      <c r="D2" s="4">
        <v>0.42</v>
      </c>
      <c r="E2" s="4">
        <v>0.62</v>
      </c>
      <c r="F2" s="4">
        <v>0.82</v>
      </c>
      <c r="G2" s="4">
        <v>0.92</v>
      </c>
      <c r="H2" s="5">
        <v>1</v>
      </c>
      <c r="I2" s="26" t="s">
        <v>10</v>
      </c>
      <c r="J2" s="26"/>
      <c r="K2" s="26"/>
      <c r="L2" s="19" t="s">
        <v>14</v>
      </c>
      <c r="M2" s="19"/>
      <c r="N2" s="33" t="s">
        <v>23</v>
      </c>
      <c r="O2" s="36">
        <v>50</v>
      </c>
      <c r="P2" s="39">
        <v>100</v>
      </c>
      <c r="Q2" s="39">
        <v>150</v>
      </c>
      <c r="R2" s="39">
        <v>200</v>
      </c>
      <c r="S2" s="39">
        <v>250</v>
      </c>
      <c r="T2" s="37">
        <v>300</v>
      </c>
      <c r="V2" s="17" t="s">
        <v>28</v>
      </c>
      <c r="W2" s="17" t="s">
        <v>29</v>
      </c>
      <c r="X2" s="17" t="s">
        <v>30</v>
      </c>
    </row>
    <row r="3" spans="1:28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15</v>
      </c>
      <c r="L3" s="42">
        <v>40</v>
      </c>
      <c r="M3" s="14" t="s">
        <v>0</v>
      </c>
      <c r="N3" s="13" t="s">
        <v>1</v>
      </c>
      <c r="O3" s="17" t="s">
        <v>5</v>
      </c>
      <c r="P3" s="17" t="s">
        <v>6</v>
      </c>
      <c r="Q3" s="17" t="s">
        <v>7</v>
      </c>
      <c r="R3" s="17" t="s">
        <v>8</v>
      </c>
      <c r="S3" s="17" t="s">
        <v>9</v>
      </c>
      <c r="T3" s="17" t="s">
        <v>15</v>
      </c>
      <c r="V3" s="17">
        <v>16</v>
      </c>
      <c r="W3" s="8">
        <f>($C$8*Z3)+($C$16*AA3)+($C$24*AB3)</f>
        <v>7061.6</v>
      </c>
      <c r="X3" s="8">
        <f>($C$6*Z3)+($C$14*AA3)+($C$22*AB3)</f>
        <v>9886.24</v>
      </c>
      <c r="Z3">
        <v>5</v>
      </c>
      <c r="AA3">
        <v>10</v>
      </c>
      <c r="AB3">
        <v>24</v>
      </c>
    </row>
    <row r="4" spans="1:28" ht="15.75" thickBot="1" x14ac:dyDescent="0.3">
      <c r="B4" s="13">
        <v>1</v>
      </c>
      <c r="C4" s="8">
        <f t="shared" ref="C4:H4" si="0">C$8*2</f>
        <v>728</v>
      </c>
      <c r="D4" s="8">
        <f t="shared" si="0"/>
        <v>1176</v>
      </c>
      <c r="E4" s="8">
        <f t="shared" si="0"/>
        <v>1736</v>
      </c>
      <c r="F4" s="8">
        <f t="shared" si="0"/>
        <v>2296</v>
      </c>
      <c r="G4" s="8">
        <f t="shared" si="0"/>
        <v>2576</v>
      </c>
      <c r="H4" s="8">
        <f t="shared" si="0"/>
        <v>2800</v>
      </c>
      <c r="J4" s="43">
        <v>1400</v>
      </c>
      <c r="N4" s="13">
        <v>1</v>
      </c>
      <c r="O4" s="9">
        <f>(C4/$L$3)/O$2</f>
        <v>0.36399999999999999</v>
      </c>
      <c r="P4" s="9">
        <f>(D4/$L$3)/P$2</f>
        <v>0.29399999999999998</v>
      </c>
      <c r="Q4" s="9">
        <f>(E4/$L$3)/Q$2</f>
        <v>0.28933333333333333</v>
      </c>
      <c r="R4" s="9">
        <f>(F4/$L$3)/R$2</f>
        <v>0.28699999999999998</v>
      </c>
      <c r="S4" s="9">
        <f>(G4/$L$3)/S$2</f>
        <v>0.2576</v>
      </c>
      <c r="T4" s="9">
        <f>(H4/$L$3)/T$2</f>
        <v>0.23333333333333334</v>
      </c>
      <c r="V4" s="17">
        <v>20</v>
      </c>
      <c r="W4" s="8">
        <f t="shared" ref="W4:W10" si="1">($C$8*Z4)+($C$16*AA4)+($C$24*AB4)</f>
        <v>8881.6</v>
      </c>
      <c r="X4" s="8">
        <f t="shared" ref="X4:X10" si="2">($C$6*Z4)+($C$14*AA4)+($C$22*AB4)</f>
        <v>12434.239999999998</v>
      </c>
      <c r="Z4">
        <v>6</v>
      </c>
      <c r="AA4">
        <v>12</v>
      </c>
      <c r="AB4">
        <v>32</v>
      </c>
    </row>
    <row r="5" spans="1:28" x14ac:dyDescent="0.25">
      <c r="B5" s="13">
        <v>3</v>
      </c>
      <c r="C5" s="8">
        <f t="shared" ref="C5:H5" si="3">C$8*1.6</f>
        <v>582.4</v>
      </c>
      <c r="D5" s="8">
        <f t="shared" si="3"/>
        <v>940.80000000000007</v>
      </c>
      <c r="E5" s="8">
        <f t="shared" si="3"/>
        <v>1388.8000000000002</v>
      </c>
      <c r="F5" s="8">
        <f t="shared" si="3"/>
        <v>1836.8000000000002</v>
      </c>
      <c r="G5" s="8">
        <f t="shared" si="3"/>
        <v>2060.8000000000002</v>
      </c>
      <c r="H5" s="8">
        <f t="shared" si="3"/>
        <v>2240</v>
      </c>
      <c r="N5" s="13">
        <v>3</v>
      </c>
      <c r="O5" s="9">
        <f>(C5/$L$3)/O$2</f>
        <v>0.29119999999999996</v>
      </c>
      <c r="P5" s="9">
        <f>(D5/$L$3)/P$2</f>
        <v>0.23520000000000002</v>
      </c>
      <c r="Q5" s="9">
        <f>(E5/$L$3)/Q$2</f>
        <v>0.23146666666666671</v>
      </c>
      <c r="R5" s="9">
        <f>(F5/$L$3)/R$2</f>
        <v>0.2296</v>
      </c>
      <c r="S5" s="9">
        <f>(G5/$L$3)/S$2</f>
        <v>0.20608000000000001</v>
      </c>
      <c r="T5" s="9">
        <f>(H5/$L$3)/T$2</f>
        <v>0.18666666666666668</v>
      </c>
      <c r="V5" s="17">
        <v>24</v>
      </c>
      <c r="W5" s="8">
        <f t="shared" si="1"/>
        <v>10483.199999999999</v>
      </c>
      <c r="X5" s="8">
        <f t="shared" si="2"/>
        <v>14676.48</v>
      </c>
      <c r="Z5">
        <v>8</v>
      </c>
      <c r="AA5">
        <v>16</v>
      </c>
      <c r="AB5">
        <v>32</v>
      </c>
    </row>
    <row r="6" spans="1:28" x14ac:dyDescent="0.25">
      <c r="B6" s="13">
        <v>6</v>
      </c>
      <c r="C6" s="8">
        <f t="shared" ref="C6:H6" si="4">C$8*1.4</f>
        <v>509.59999999999997</v>
      </c>
      <c r="D6" s="8">
        <f t="shared" si="4"/>
        <v>823.19999999999993</v>
      </c>
      <c r="E6" s="8">
        <f t="shared" si="4"/>
        <v>1215.1999999999998</v>
      </c>
      <c r="F6" s="8">
        <f t="shared" si="4"/>
        <v>1607.1999999999998</v>
      </c>
      <c r="G6" s="8">
        <f t="shared" si="4"/>
        <v>1803.1999999999998</v>
      </c>
      <c r="H6" s="8">
        <f t="shared" si="4"/>
        <v>1959.9999999999998</v>
      </c>
      <c r="N6" s="13">
        <v>6</v>
      </c>
      <c r="O6" s="9">
        <f>(C6/$L$3)/O$2</f>
        <v>0.25479999999999997</v>
      </c>
      <c r="P6" s="9">
        <f>(D6/$L$3)/P$2</f>
        <v>0.20579999999999998</v>
      </c>
      <c r="Q6" s="9">
        <f>(E6/$L$3)/Q$2</f>
        <v>0.20253333333333332</v>
      </c>
      <c r="R6" s="9">
        <f>(F6/$L$3)/R$2</f>
        <v>0.20089999999999997</v>
      </c>
      <c r="S6" s="9">
        <f>(G6/$L$3)/S$2</f>
        <v>0.18031999999999998</v>
      </c>
      <c r="T6" s="9">
        <f>(H6/$L$3)/T$2</f>
        <v>0.1633333333333333</v>
      </c>
      <c r="V6" s="17">
        <v>28</v>
      </c>
      <c r="W6" s="8">
        <f t="shared" si="1"/>
        <v>12303.2</v>
      </c>
      <c r="X6" s="8">
        <f t="shared" si="2"/>
        <v>17224.48</v>
      </c>
      <c r="Z6">
        <v>9</v>
      </c>
      <c r="AA6">
        <v>18</v>
      </c>
      <c r="AB6">
        <v>40</v>
      </c>
    </row>
    <row r="7" spans="1:28" x14ac:dyDescent="0.25">
      <c r="B7" s="13">
        <v>9</v>
      </c>
      <c r="C7" s="8">
        <f t="shared" ref="C7:H7" si="5">C$8*1.2</f>
        <v>436.8</v>
      </c>
      <c r="D7" s="8">
        <f t="shared" si="5"/>
        <v>705.6</v>
      </c>
      <c r="E7" s="8">
        <f t="shared" si="5"/>
        <v>1041.5999999999999</v>
      </c>
      <c r="F7" s="8">
        <f t="shared" si="5"/>
        <v>1377.6</v>
      </c>
      <c r="G7" s="8">
        <f t="shared" si="5"/>
        <v>1545.6</v>
      </c>
      <c r="H7" s="8">
        <f t="shared" si="5"/>
        <v>1680</v>
      </c>
      <c r="N7" s="13">
        <v>9</v>
      </c>
      <c r="O7" s="9">
        <f>(C7/$L$3)/O$2</f>
        <v>0.21840000000000001</v>
      </c>
      <c r="P7" s="9">
        <f>(D7/$L$3)/P$2</f>
        <v>0.1764</v>
      </c>
      <c r="Q7" s="9">
        <f>(E7/$L$3)/Q$2</f>
        <v>0.1736</v>
      </c>
      <c r="R7" s="9">
        <f>(F7/$L$3)/R$2</f>
        <v>0.17219999999999999</v>
      </c>
      <c r="S7" s="9">
        <f>(G7/$L$3)/S$2</f>
        <v>0.15456</v>
      </c>
      <c r="T7" s="9">
        <f>(H7/$L$3)/T$2</f>
        <v>0.14000000000000001</v>
      </c>
      <c r="V7" s="17">
        <v>32</v>
      </c>
      <c r="W7" s="8">
        <f t="shared" si="1"/>
        <v>14050.399999999998</v>
      </c>
      <c r="X7" s="8">
        <f t="shared" si="2"/>
        <v>19670.559999999998</v>
      </c>
      <c r="Z7">
        <v>10</v>
      </c>
      <c r="AA7">
        <v>22</v>
      </c>
      <c r="AB7">
        <v>44</v>
      </c>
    </row>
    <row r="8" spans="1:28" x14ac:dyDescent="0.25">
      <c r="B8" s="13">
        <v>13</v>
      </c>
      <c r="C8" s="11">
        <f>$J4*C2</f>
        <v>364</v>
      </c>
      <c r="D8" s="11">
        <f>$J4*D2</f>
        <v>588</v>
      </c>
      <c r="E8" s="11">
        <f>$J4*E2</f>
        <v>868</v>
      </c>
      <c r="F8" s="11">
        <f>$J4*F2</f>
        <v>1148</v>
      </c>
      <c r="G8" s="11">
        <f>$J4*G2</f>
        <v>1288</v>
      </c>
      <c r="H8" s="11">
        <f>$J4*H2</f>
        <v>1400</v>
      </c>
      <c r="N8" s="13">
        <v>13</v>
      </c>
      <c r="O8" s="9">
        <f>(C8/$L$3)/O$2</f>
        <v>0.182</v>
      </c>
      <c r="P8" s="9">
        <f>(D8/$L$3)/P$2</f>
        <v>0.14699999999999999</v>
      </c>
      <c r="Q8" s="9">
        <f>(E8/$L$3)/Q$2</f>
        <v>0.14466666666666667</v>
      </c>
      <c r="R8" s="9">
        <f>(F8/$L$3)/R$2</f>
        <v>0.14349999999999999</v>
      </c>
      <c r="S8" s="9">
        <f>(G8/$L$3)/S$2</f>
        <v>0.1288</v>
      </c>
      <c r="T8" s="9">
        <f>(H8/$L$3)/T$2</f>
        <v>0.11666666666666667</v>
      </c>
      <c r="V8" s="17">
        <v>36</v>
      </c>
      <c r="W8" s="8">
        <f t="shared" si="1"/>
        <v>15724.8</v>
      </c>
      <c r="X8" s="8">
        <f t="shared" si="2"/>
        <v>22014.719999999998</v>
      </c>
      <c r="Z8">
        <v>12</v>
      </c>
      <c r="AA8">
        <v>24</v>
      </c>
      <c r="AB8">
        <v>48</v>
      </c>
    </row>
    <row r="9" spans="1:28" x14ac:dyDescent="0.25">
      <c r="B9" s="13"/>
      <c r="N9" s="13"/>
      <c r="V9" s="17">
        <v>40</v>
      </c>
      <c r="W9" s="8">
        <f t="shared" si="1"/>
        <v>17544.800000000003</v>
      </c>
      <c r="X9" s="8">
        <f t="shared" si="2"/>
        <v>24562.720000000001</v>
      </c>
      <c r="Z9">
        <v>13</v>
      </c>
      <c r="AA9">
        <v>26</v>
      </c>
      <c r="AB9">
        <v>56</v>
      </c>
    </row>
    <row r="10" spans="1:28" ht="15.75" thickBot="1" x14ac:dyDescent="0.3">
      <c r="B10" s="13"/>
      <c r="N10" s="13"/>
      <c r="V10" s="17">
        <v>44</v>
      </c>
      <c r="W10" s="8">
        <f t="shared" si="1"/>
        <v>19364.8</v>
      </c>
      <c r="X10" s="8">
        <f t="shared" si="2"/>
        <v>27110.719999999998</v>
      </c>
      <c r="Z10">
        <v>14</v>
      </c>
      <c r="AA10">
        <v>28</v>
      </c>
      <c r="AB10">
        <v>64</v>
      </c>
    </row>
    <row r="11" spans="1:28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  <c r="H11" s="17" t="s">
        <v>15</v>
      </c>
      <c r="J11" s="16" t="s">
        <v>11</v>
      </c>
      <c r="L11" s="42">
        <v>20</v>
      </c>
      <c r="M11" s="14" t="s">
        <v>2</v>
      </c>
      <c r="N11" s="13" t="s">
        <v>1</v>
      </c>
      <c r="O11" s="17" t="s">
        <v>5</v>
      </c>
      <c r="P11" s="17" t="s">
        <v>6</v>
      </c>
      <c r="Q11" s="17" t="s">
        <v>7</v>
      </c>
      <c r="R11" s="17" t="s">
        <v>8</v>
      </c>
      <c r="S11" s="17" t="s">
        <v>9</v>
      </c>
      <c r="T11" s="17" t="s">
        <v>15</v>
      </c>
    </row>
    <row r="12" spans="1:28" ht="15.75" thickBot="1" x14ac:dyDescent="0.3">
      <c r="B12" s="13">
        <v>1</v>
      </c>
      <c r="C12" s="8">
        <f>C4*$J$12</f>
        <v>436.8</v>
      </c>
      <c r="D12" s="8">
        <f>D4*$J$12</f>
        <v>705.6</v>
      </c>
      <c r="E12" s="8">
        <f>E4*$J$12</f>
        <v>1041.5999999999999</v>
      </c>
      <c r="F12" s="8">
        <f>F4*$J$12</f>
        <v>1377.6</v>
      </c>
      <c r="G12" s="8">
        <f>G4*$J$12</f>
        <v>1545.6</v>
      </c>
      <c r="H12" s="8">
        <f>H4*$J$12</f>
        <v>1680</v>
      </c>
      <c r="J12" s="6">
        <v>0.6</v>
      </c>
      <c r="N12" s="13">
        <v>1</v>
      </c>
      <c r="O12" s="9">
        <f>(C12/$L$11)/O$2</f>
        <v>0.43680000000000002</v>
      </c>
      <c r="P12" s="9">
        <f>(D12/$L$11)/P$2</f>
        <v>0.3528</v>
      </c>
      <c r="Q12" s="9">
        <f>(E12/$L$11)/Q$2</f>
        <v>0.34720000000000001</v>
      </c>
      <c r="R12" s="9">
        <f>(F12/$L$11)/R$2</f>
        <v>0.34439999999999998</v>
      </c>
      <c r="S12" s="9">
        <f>(G12/$L$11)/S$2</f>
        <v>0.30912000000000001</v>
      </c>
      <c r="T12" s="9">
        <f>(H12/$L$11)/T$2</f>
        <v>0.28000000000000003</v>
      </c>
    </row>
    <row r="13" spans="1:28" x14ac:dyDescent="0.25">
      <c r="B13" s="13">
        <v>3</v>
      </c>
      <c r="C13" s="8">
        <f>C5*$J$12</f>
        <v>349.44</v>
      </c>
      <c r="D13" s="8">
        <f>D5*$J$12</f>
        <v>564.48</v>
      </c>
      <c r="E13" s="8">
        <f>E5*$J$12</f>
        <v>833.28000000000009</v>
      </c>
      <c r="F13" s="8">
        <f>F5*$J$12</f>
        <v>1102.0800000000002</v>
      </c>
      <c r="G13" s="8">
        <f>G5*$J$12</f>
        <v>1236.48</v>
      </c>
      <c r="H13" s="8">
        <f>H5*$J$12</f>
        <v>1344</v>
      </c>
      <c r="N13" s="13">
        <v>3</v>
      </c>
      <c r="O13" s="9">
        <f>(C13/$L$11)/O$2</f>
        <v>0.34944000000000003</v>
      </c>
      <c r="P13" s="9">
        <f>(D13/$L$11)/P$2</f>
        <v>0.28223999999999999</v>
      </c>
      <c r="Q13" s="9">
        <f>(E13/$L$11)/Q$2</f>
        <v>0.27776000000000001</v>
      </c>
      <c r="R13" s="9">
        <f>(F13/$L$11)/R$2</f>
        <v>0.27552000000000004</v>
      </c>
      <c r="S13" s="9">
        <f>(G13/$L$11)/S$2</f>
        <v>0.24729599999999999</v>
      </c>
      <c r="T13" s="9">
        <f>(H13/$L$11)/T$2</f>
        <v>0.224</v>
      </c>
    </row>
    <row r="14" spans="1:28" x14ac:dyDescent="0.25">
      <c r="B14" s="13">
        <v>6</v>
      </c>
      <c r="C14" s="8">
        <f>C6*$J$12</f>
        <v>305.76</v>
      </c>
      <c r="D14" s="8">
        <f>D6*$J$12</f>
        <v>493.91999999999996</v>
      </c>
      <c r="E14" s="8">
        <f>E6*$J$12</f>
        <v>729.11999999999989</v>
      </c>
      <c r="F14" s="8">
        <f>F6*$J$12</f>
        <v>964.31999999999982</v>
      </c>
      <c r="G14" s="8">
        <f>G6*$J$12</f>
        <v>1081.9199999999998</v>
      </c>
      <c r="H14" s="8">
        <f>H6*$J$12</f>
        <v>1175.9999999999998</v>
      </c>
      <c r="N14" s="13">
        <v>6</v>
      </c>
      <c r="O14" s="9">
        <f>(C14/$L$11)/O$2</f>
        <v>0.30576000000000003</v>
      </c>
      <c r="P14" s="9">
        <f>(D14/$L$11)/P$2</f>
        <v>0.24695999999999999</v>
      </c>
      <c r="Q14" s="9">
        <f>(E14/$L$11)/Q$2</f>
        <v>0.24303999999999998</v>
      </c>
      <c r="R14" s="9">
        <f>(F14/$L$11)/R$2</f>
        <v>0.24107999999999996</v>
      </c>
      <c r="S14" s="9">
        <f>(G14/$L$11)/S$2</f>
        <v>0.21638399999999997</v>
      </c>
      <c r="T14" s="9">
        <f>(H14/$L$11)/T$2</f>
        <v>0.19599999999999998</v>
      </c>
    </row>
    <row r="15" spans="1:28" x14ac:dyDescent="0.25">
      <c r="B15" s="13">
        <v>9</v>
      </c>
      <c r="C15" s="8">
        <f>C7*$J$12</f>
        <v>262.08</v>
      </c>
      <c r="D15" s="8">
        <f>D7*$J$12</f>
        <v>423.36</v>
      </c>
      <c r="E15" s="8">
        <f>E7*$J$12</f>
        <v>624.95999999999992</v>
      </c>
      <c r="F15" s="8">
        <f>F7*$J$12</f>
        <v>826.56</v>
      </c>
      <c r="G15" s="8">
        <f>G7*$J$12</f>
        <v>927.3599999999999</v>
      </c>
      <c r="H15" s="8">
        <f>H7*$J$12</f>
        <v>1008</v>
      </c>
      <c r="N15" s="13">
        <v>9</v>
      </c>
      <c r="O15" s="9">
        <f>(C15/$L$11)/O$2</f>
        <v>0.26207999999999998</v>
      </c>
      <c r="P15" s="9">
        <f>(D15/$L$11)/P$2</f>
        <v>0.21167999999999998</v>
      </c>
      <c r="Q15" s="9">
        <f>(E15/$L$11)/Q$2</f>
        <v>0.20831999999999998</v>
      </c>
      <c r="R15" s="9">
        <f>(F15/$L$11)/R$2</f>
        <v>0.20663999999999999</v>
      </c>
      <c r="S15" s="9">
        <f>(G15/$L$11)/S$2</f>
        <v>0.18547199999999997</v>
      </c>
      <c r="T15" s="9">
        <f>(H15/$L$11)/T$2</f>
        <v>0.16799999999999998</v>
      </c>
    </row>
    <row r="16" spans="1:28" x14ac:dyDescent="0.25">
      <c r="B16" s="13">
        <v>13</v>
      </c>
      <c r="C16" s="8">
        <f>C8*$J$12</f>
        <v>218.4</v>
      </c>
      <c r="D16" s="8">
        <f>D8*$J$12</f>
        <v>352.8</v>
      </c>
      <c r="E16" s="8">
        <f>E8*$J$12</f>
        <v>520.79999999999995</v>
      </c>
      <c r="F16" s="8">
        <f>F8*$J$12</f>
        <v>688.8</v>
      </c>
      <c r="G16" s="8">
        <f>G8*$J$12</f>
        <v>772.8</v>
      </c>
      <c r="H16" s="8">
        <f>H8*$J$12</f>
        <v>840</v>
      </c>
      <c r="N16" s="13">
        <v>13</v>
      </c>
      <c r="O16" s="9">
        <f>(C16/$L$11)/O$2</f>
        <v>0.21840000000000001</v>
      </c>
      <c r="P16" s="9">
        <f>(D16/$L$11)/P$2</f>
        <v>0.1764</v>
      </c>
      <c r="Q16" s="9">
        <f>(E16/$L$11)/Q$2</f>
        <v>0.1736</v>
      </c>
      <c r="R16" s="9">
        <f>(F16/$L$11)/R$2</f>
        <v>0.17219999999999999</v>
      </c>
      <c r="S16" s="9">
        <f>(G16/$L$11)/S$2</f>
        <v>0.15456</v>
      </c>
      <c r="T16" s="9">
        <f>(H16/$L$11)/T$2</f>
        <v>0.14000000000000001</v>
      </c>
    </row>
    <row r="17" spans="1:20" x14ac:dyDescent="0.25">
      <c r="B17" s="13"/>
      <c r="N17" s="13"/>
    </row>
    <row r="18" spans="1:20" ht="15.75" thickBot="1" x14ac:dyDescent="0.3">
      <c r="B18" s="13"/>
      <c r="N18" s="13"/>
    </row>
    <row r="19" spans="1:20" ht="15.75" thickBot="1" x14ac:dyDescent="0.3">
      <c r="A19" s="13" t="s">
        <v>3</v>
      </c>
      <c r="B19" s="13" t="s">
        <v>1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15</v>
      </c>
      <c r="L19" s="42">
        <v>10</v>
      </c>
      <c r="M19" s="15" t="s">
        <v>3</v>
      </c>
      <c r="N19" s="13" t="s">
        <v>1</v>
      </c>
      <c r="O19" s="17" t="s">
        <v>5</v>
      </c>
      <c r="P19" s="17" t="s">
        <v>6</v>
      </c>
      <c r="Q19" s="17" t="s">
        <v>7</v>
      </c>
      <c r="R19" s="17" t="s">
        <v>8</v>
      </c>
      <c r="S19" s="17" t="s">
        <v>9</v>
      </c>
      <c r="T19" s="17" t="s">
        <v>15</v>
      </c>
    </row>
    <row r="20" spans="1:20" ht="15.75" thickBot="1" x14ac:dyDescent="0.3">
      <c r="B20" s="13">
        <v>1</v>
      </c>
      <c r="C20" s="1">
        <f>C4*$J$20</f>
        <v>254.79999999999998</v>
      </c>
      <c r="D20" s="1">
        <f>D4*$J$20</f>
        <v>411.59999999999997</v>
      </c>
      <c r="E20" s="1">
        <f>E4*$J$20</f>
        <v>607.59999999999991</v>
      </c>
      <c r="F20" s="1">
        <f>F4*$J$20</f>
        <v>803.59999999999991</v>
      </c>
      <c r="G20" s="1">
        <f>G4*$J$20</f>
        <v>901.59999999999991</v>
      </c>
      <c r="H20" s="1">
        <f>H4*$J$20</f>
        <v>979.99999999999989</v>
      </c>
      <c r="J20" s="7">
        <v>0.35</v>
      </c>
      <c r="N20" s="13">
        <v>1</v>
      </c>
      <c r="O20" s="9">
        <f>(C20/$L$19)/O$2</f>
        <v>0.50959999999999994</v>
      </c>
      <c r="P20" s="9">
        <f>(D20/$L$19)/P$2</f>
        <v>0.41159999999999997</v>
      </c>
      <c r="Q20" s="9">
        <f>(E20/$L$19)/Q$2</f>
        <v>0.40506666666666663</v>
      </c>
      <c r="R20" s="9">
        <f>(F20/$L$19)/R$2</f>
        <v>0.40179999999999993</v>
      </c>
      <c r="S20" s="9">
        <f>(G20/$L$19)/S$2</f>
        <v>0.36063999999999996</v>
      </c>
      <c r="T20" s="9">
        <f>(H20/$L$19)/T$2</f>
        <v>0.32666666666666661</v>
      </c>
    </row>
    <row r="21" spans="1:20" x14ac:dyDescent="0.25">
      <c r="B21" s="13">
        <v>3</v>
      </c>
      <c r="C21" s="1">
        <f>C5*$J$20</f>
        <v>203.83999999999997</v>
      </c>
      <c r="D21" s="1">
        <f>D5*$J$20</f>
        <v>329.28000000000003</v>
      </c>
      <c r="E21" s="1">
        <f>E5*$J$20</f>
        <v>486.08000000000004</v>
      </c>
      <c r="F21" s="1">
        <f>F5*$J$20</f>
        <v>642.88</v>
      </c>
      <c r="G21" s="1">
        <f>G5*$J$20</f>
        <v>721.28</v>
      </c>
      <c r="H21" s="1">
        <f>H5*$J$20</f>
        <v>784</v>
      </c>
      <c r="N21" s="13">
        <v>3</v>
      </c>
      <c r="O21" s="9">
        <f>(C21/$L$19)/O$2</f>
        <v>0.40767999999999993</v>
      </c>
      <c r="P21" s="9">
        <f>(D21/$L$19)/P$2</f>
        <v>0.32928000000000002</v>
      </c>
      <c r="Q21" s="9">
        <f>(E21/$L$19)/Q$2</f>
        <v>0.32405333333333336</v>
      </c>
      <c r="R21" s="9">
        <f>(F21/$L$19)/R$2</f>
        <v>0.32144</v>
      </c>
      <c r="S21" s="9">
        <f>(G21/$L$19)/S$2</f>
        <v>0.28851199999999999</v>
      </c>
      <c r="T21" s="9">
        <f>(H21/$L$19)/T$2</f>
        <v>0.26133333333333336</v>
      </c>
    </row>
    <row r="22" spans="1:20" x14ac:dyDescent="0.25">
      <c r="B22" s="13">
        <v>6</v>
      </c>
      <c r="C22" s="1">
        <f>C6*$J$20</f>
        <v>178.35999999999999</v>
      </c>
      <c r="D22" s="1">
        <f>D6*$J$20</f>
        <v>288.11999999999995</v>
      </c>
      <c r="E22" s="1">
        <f>E6*$J$20</f>
        <v>425.31999999999994</v>
      </c>
      <c r="F22" s="1">
        <f>F6*$J$20</f>
        <v>562.51999999999987</v>
      </c>
      <c r="G22" s="1">
        <f>G6*$J$20</f>
        <v>631.11999999999989</v>
      </c>
      <c r="H22" s="1">
        <f>H6*$J$20</f>
        <v>685.99999999999989</v>
      </c>
      <c r="N22" s="13">
        <v>6</v>
      </c>
      <c r="O22" s="9">
        <f>(C22/$L$19)/O$2</f>
        <v>0.35671999999999998</v>
      </c>
      <c r="P22" s="9">
        <f>(D22/$L$19)/P$2</f>
        <v>0.28811999999999993</v>
      </c>
      <c r="Q22" s="9">
        <f>(E22/$L$19)/Q$2</f>
        <v>0.28354666666666667</v>
      </c>
      <c r="R22" s="9">
        <f>(F22/$L$19)/R$2</f>
        <v>0.28125999999999995</v>
      </c>
      <c r="S22" s="9">
        <f>(G22/$L$19)/S$2</f>
        <v>0.25244799999999995</v>
      </c>
      <c r="T22" s="9">
        <f>(H22/$L$19)/T$2</f>
        <v>0.22866666666666666</v>
      </c>
    </row>
    <row r="23" spans="1:20" x14ac:dyDescent="0.25">
      <c r="B23" s="13">
        <v>9</v>
      </c>
      <c r="C23" s="1">
        <f>C7*$J$20</f>
        <v>152.88</v>
      </c>
      <c r="D23" s="1">
        <f>D7*$J$20</f>
        <v>246.95999999999998</v>
      </c>
      <c r="E23" s="1">
        <f>E7*$J$20</f>
        <v>364.55999999999995</v>
      </c>
      <c r="F23" s="1">
        <f>F7*$J$20</f>
        <v>482.15999999999991</v>
      </c>
      <c r="G23" s="1">
        <f>G7*$J$20</f>
        <v>540.95999999999992</v>
      </c>
      <c r="H23" s="1">
        <f>H7*$J$20</f>
        <v>588</v>
      </c>
      <c r="N23" s="13">
        <v>9</v>
      </c>
      <c r="O23" s="9">
        <f>(C23/$L$19)/O$2</f>
        <v>0.30576000000000003</v>
      </c>
      <c r="P23" s="9">
        <f>(D23/$L$19)/P$2</f>
        <v>0.24695999999999999</v>
      </c>
      <c r="Q23" s="9">
        <f>(E23/$L$19)/Q$2</f>
        <v>0.24303999999999998</v>
      </c>
      <c r="R23" s="9">
        <f>(F23/$L$19)/R$2</f>
        <v>0.24107999999999996</v>
      </c>
      <c r="S23" s="9">
        <f>(G23/$L$19)/S$2</f>
        <v>0.21638399999999997</v>
      </c>
      <c r="T23" s="9">
        <f>(H23/$L$19)/T$2</f>
        <v>0.19599999999999998</v>
      </c>
    </row>
    <row r="24" spans="1:20" x14ac:dyDescent="0.25">
      <c r="B24" s="13">
        <v>13</v>
      </c>
      <c r="C24" s="1">
        <f>C8*$J$20</f>
        <v>127.39999999999999</v>
      </c>
      <c r="D24" s="1">
        <f>D8*$J$20</f>
        <v>205.79999999999998</v>
      </c>
      <c r="E24" s="1">
        <f>E8*$J$20</f>
        <v>303.79999999999995</v>
      </c>
      <c r="F24" s="1">
        <f>F8*$J$20</f>
        <v>401.79999999999995</v>
      </c>
      <c r="G24" s="1">
        <f>G8*$J$20</f>
        <v>450.79999999999995</v>
      </c>
      <c r="H24" s="1">
        <f>H8*$J$20</f>
        <v>489.99999999999994</v>
      </c>
      <c r="N24" s="13">
        <v>13</v>
      </c>
      <c r="O24" s="9">
        <f>(C24/$L$19)/O$2</f>
        <v>0.25479999999999997</v>
      </c>
      <c r="P24" s="9">
        <f>(D24/$L$19)/P$2</f>
        <v>0.20579999999999998</v>
      </c>
      <c r="Q24" s="9">
        <f>(E24/$L$19)/Q$2</f>
        <v>0.20253333333333332</v>
      </c>
      <c r="R24" s="9">
        <f>(F24/$L$19)/R$2</f>
        <v>0.20089999999999997</v>
      </c>
      <c r="S24" s="9">
        <f>(G24/$L$19)/S$2</f>
        <v>0.18031999999999998</v>
      </c>
      <c r="T24" s="9">
        <f>(H24/$L$19)/T$2</f>
        <v>0.1633333333333333</v>
      </c>
    </row>
    <row r="25" spans="1:20" x14ac:dyDescent="0.25">
      <c r="B25" s="13"/>
      <c r="N25" s="13"/>
    </row>
    <row r="26" spans="1:20" ht="15.75" thickBot="1" x14ac:dyDescent="0.3">
      <c r="B26" s="13"/>
      <c r="N26" s="13"/>
    </row>
    <row r="27" spans="1:20" ht="15.75" thickBot="1" x14ac:dyDescent="0.3">
      <c r="A27" s="13" t="s">
        <v>4</v>
      </c>
      <c r="B27" s="13" t="s">
        <v>1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H27" s="17" t="s">
        <v>15</v>
      </c>
      <c r="J27" s="7">
        <v>0.2</v>
      </c>
      <c r="L27" s="42">
        <v>8</v>
      </c>
      <c r="M27" s="15" t="s">
        <v>4</v>
      </c>
      <c r="N27" s="13" t="s">
        <v>1</v>
      </c>
      <c r="O27" s="17" t="s">
        <v>5</v>
      </c>
      <c r="P27" s="17" t="s">
        <v>6</v>
      </c>
      <c r="Q27" s="17" t="s">
        <v>7</v>
      </c>
      <c r="R27" s="17" t="s">
        <v>8</v>
      </c>
      <c r="S27" s="17" t="s">
        <v>9</v>
      </c>
      <c r="T27" s="17" t="s">
        <v>15</v>
      </c>
    </row>
    <row r="28" spans="1:20" x14ac:dyDescent="0.25">
      <c r="B28" s="13">
        <v>1</v>
      </c>
      <c r="C28" s="1">
        <f>C4*$J$27</f>
        <v>145.6</v>
      </c>
      <c r="D28" s="1">
        <f>D4*$J$27</f>
        <v>235.20000000000002</v>
      </c>
      <c r="E28" s="1">
        <f>E4*$J$27</f>
        <v>347.20000000000005</v>
      </c>
      <c r="F28" s="1">
        <f>F4*$J$27</f>
        <v>459.20000000000005</v>
      </c>
      <c r="G28" s="1">
        <f>G4*$J$27</f>
        <v>515.20000000000005</v>
      </c>
      <c r="H28" s="1">
        <f>H4*$J$27</f>
        <v>560</v>
      </c>
      <c r="L28" s="13" t="s">
        <v>20</v>
      </c>
      <c r="M28" s="13"/>
      <c r="N28" s="13">
        <v>1</v>
      </c>
      <c r="O28" s="9">
        <f>(C28/$L$27)/O$2</f>
        <v>0.36399999999999999</v>
      </c>
      <c r="P28" s="9">
        <f>(D28/$L$27)/P$2</f>
        <v>0.29400000000000004</v>
      </c>
      <c r="Q28" s="9">
        <f>(E28/$L$27)/Q$2</f>
        <v>0.28933333333333339</v>
      </c>
      <c r="R28" s="9">
        <f>(F28/$L$27)/R$2</f>
        <v>0.28700000000000003</v>
      </c>
      <c r="S28" s="9">
        <f>(G28/$L$27)/S$2</f>
        <v>0.2576</v>
      </c>
      <c r="T28" s="9">
        <f>(H28/$L$27)/T$2</f>
        <v>0.23333333333333334</v>
      </c>
    </row>
    <row r="29" spans="1:20" x14ac:dyDescent="0.25">
      <c r="B29" s="13">
        <v>3</v>
      </c>
      <c r="C29" s="1">
        <f>C5*$J$27</f>
        <v>116.48</v>
      </c>
      <c r="D29" s="1">
        <f>D5*$J$27</f>
        <v>188.16000000000003</v>
      </c>
      <c r="E29" s="1">
        <f>E5*$J$27</f>
        <v>277.76000000000005</v>
      </c>
      <c r="F29" s="1">
        <f>F5*$J$27</f>
        <v>367.36000000000007</v>
      </c>
      <c r="G29" s="1">
        <f>G5*$J$27</f>
        <v>412.16000000000008</v>
      </c>
      <c r="H29" s="1">
        <f>H5*$J$27</f>
        <v>448</v>
      </c>
      <c r="L29" s="20" t="s">
        <v>21</v>
      </c>
      <c r="M29" s="20"/>
      <c r="N29" s="13">
        <v>3</v>
      </c>
      <c r="O29" s="9">
        <f>(C29/$L$27)/O$2</f>
        <v>0.29120000000000001</v>
      </c>
      <c r="P29" s="9">
        <f>(D29/$L$27)/P$2</f>
        <v>0.23520000000000002</v>
      </c>
      <c r="Q29" s="9">
        <f>(E29/$L$27)/Q$2</f>
        <v>0.23146666666666671</v>
      </c>
      <c r="R29" s="9">
        <f>(F29/$L$27)/R$2</f>
        <v>0.22960000000000005</v>
      </c>
      <c r="S29" s="9">
        <f>(G29/$L$27)/S$2</f>
        <v>0.20608000000000004</v>
      </c>
      <c r="T29" s="9">
        <f>(H29/$L$27)/T$2</f>
        <v>0.18666666666666668</v>
      </c>
    </row>
    <row r="30" spans="1:20" x14ac:dyDescent="0.25">
      <c r="B30" s="13">
        <v>6</v>
      </c>
      <c r="C30" s="1">
        <f>C6*$J$27</f>
        <v>101.92</v>
      </c>
      <c r="D30" s="1">
        <f>D6*$J$27</f>
        <v>164.64</v>
      </c>
      <c r="E30" s="1">
        <f>E6*$J$27</f>
        <v>243.03999999999996</v>
      </c>
      <c r="F30" s="1">
        <f>F6*$J$27</f>
        <v>321.44</v>
      </c>
      <c r="G30" s="1">
        <f>G6*$J$27</f>
        <v>360.64</v>
      </c>
      <c r="H30" s="1">
        <f>H6*$J$27</f>
        <v>392</v>
      </c>
      <c r="N30" s="13">
        <v>6</v>
      </c>
      <c r="O30" s="9">
        <f>(C30/$L$27)/O$2</f>
        <v>0.25480000000000003</v>
      </c>
      <c r="P30" s="9">
        <f>(D30/$L$27)/P$2</f>
        <v>0.20579999999999998</v>
      </c>
      <c r="Q30" s="9">
        <f>(E30/$L$27)/Q$2</f>
        <v>0.20253333333333332</v>
      </c>
      <c r="R30" s="9">
        <f>(F30/$L$27)/R$2</f>
        <v>0.2009</v>
      </c>
      <c r="S30" s="9">
        <f>(G30/$L$27)/S$2</f>
        <v>0.18031999999999998</v>
      </c>
      <c r="T30" s="9">
        <f>(H30/$L$27)/T$2</f>
        <v>0.16333333333333333</v>
      </c>
    </row>
    <row r="31" spans="1:20" x14ac:dyDescent="0.25">
      <c r="B31" s="13">
        <v>9</v>
      </c>
      <c r="C31" s="1">
        <f>C7*$J$27</f>
        <v>87.360000000000014</v>
      </c>
      <c r="D31" s="1">
        <f>D7*$J$27</f>
        <v>141.12</v>
      </c>
      <c r="E31" s="1">
        <f>E7*$J$27</f>
        <v>208.32</v>
      </c>
      <c r="F31" s="1">
        <f>F7*$J$27</f>
        <v>275.52</v>
      </c>
      <c r="G31" s="1">
        <f>G7*$J$27</f>
        <v>309.12</v>
      </c>
      <c r="H31" s="1">
        <f>H7*$J$27</f>
        <v>336</v>
      </c>
      <c r="N31" s="13">
        <v>9</v>
      </c>
      <c r="O31" s="9">
        <f>(C31/$L$27)/O$2</f>
        <v>0.21840000000000004</v>
      </c>
      <c r="P31" s="9">
        <f>(D31/$L$27)/P$2</f>
        <v>0.1764</v>
      </c>
      <c r="Q31" s="9">
        <f>(E31/$L$27)/Q$2</f>
        <v>0.1736</v>
      </c>
      <c r="R31" s="9">
        <f>(F31/$L$27)/R$2</f>
        <v>0.17219999999999999</v>
      </c>
      <c r="S31" s="9">
        <f>(G31/$L$27)/S$2</f>
        <v>0.15456</v>
      </c>
      <c r="T31" s="9">
        <f>(H31/$L$27)/T$2</f>
        <v>0.14000000000000001</v>
      </c>
    </row>
    <row r="32" spans="1:20" x14ac:dyDescent="0.25">
      <c r="B32" s="13">
        <v>13</v>
      </c>
      <c r="C32" s="1">
        <f>C8*$J$27</f>
        <v>72.8</v>
      </c>
      <c r="D32" s="1">
        <f>D8*$J$27</f>
        <v>117.60000000000001</v>
      </c>
      <c r="E32" s="1">
        <f>E8*$J$27</f>
        <v>173.60000000000002</v>
      </c>
      <c r="F32" s="1">
        <f>F8*$J$27</f>
        <v>229.60000000000002</v>
      </c>
      <c r="G32" s="1">
        <f>G8*$J$27</f>
        <v>257.60000000000002</v>
      </c>
      <c r="H32" s="1">
        <f>H8*$J$27</f>
        <v>280</v>
      </c>
      <c r="N32" s="13">
        <v>13</v>
      </c>
      <c r="O32" s="9">
        <f>(C32/$L$27)/O$2</f>
        <v>0.182</v>
      </c>
      <c r="P32" s="9">
        <f>(D32/$L$27)/P$2</f>
        <v>0.14700000000000002</v>
      </c>
      <c r="Q32" s="9">
        <f>(E32/$L$27)/Q$2</f>
        <v>0.14466666666666669</v>
      </c>
      <c r="R32" s="9">
        <f>(F32/$L$27)/R$2</f>
        <v>0.14350000000000002</v>
      </c>
      <c r="S32" s="9">
        <f>(G32/$L$27)/S$2</f>
        <v>0.1288</v>
      </c>
      <c r="T32" s="9">
        <f>(H32/$L$27)/T$2</f>
        <v>0.11666666666666667</v>
      </c>
    </row>
    <row r="34" spans="1:1" x14ac:dyDescent="0.25">
      <c r="A34" t="s">
        <v>13</v>
      </c>
    </row>
  </sheetData>
  <mergeCells count="7">
    <mergeCell ref="W1:X1"/>
    <mergeCell ref="C1:H1"/>
    <mergeCell ref="O1:T1"/>
    <mergeCell ref="A2:B2"/>
    <mergeCell ref="I2:K2"/>
    <mergeCell ref="L2:M2"/>
    <mergeCell ref="L29:M29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selection activeCell="AB18" sqref="AB18"/>
    </sheetView>
  </sheetViews>
  <sheetFormatPr defaultRowHeight="15" x14ac:dyDescent="0.25"/>
  <cols>
    <col min="2" max="2" width="10.28515625" bestFit="1" customWidth="1"/>
    <col min="15" max="15" width="11.85546875" bestFit="1" customWidth="1"/>
  </cols>
  <sheetData>
    <row r="1" spans="1:30" ht="36.75" thickBot="1" x14ac:dyDescent="0.6">
      <c r="C1" s="44" t="s">
        <v>22</v>
      </c>
      <c r="D1" s="44"/>
      <c r="E1" s="44"/>
      <c r="F1" s="44"/>
      <c r="G1" s="44"/>
      <c r="H1" s="44"/>
      <c r="I1" s="44"/>
      <c r="P1" s="30" t="s">
        <v>26</v>
      </c>
      <c r="Q1" s="30"/>
      <c r="R1" s="30"/>
      <c r="S1" s="30"/>
      <c r="T1" s="30"/>
      <c r="U1" s="30"/>
      <c r="V1" s="30"/>
      <c r="Y1" s="46" t="s">
        <v>27</v>
      </c>
      <c r="Z1" s="46"/>
    </row>
    <row r="2" spans="1:30" ht="21.75" thickBot="1" x14ac:dyDescent="0.4">
      <c r="A2" s="18" t="s">
        <v>12</v>
      </c>
      <c r="B2" s="18"/>
      <c r="C2" s="3">
        <v>0.24</v>
      </c>
      <c r="D2" s="4">
        <v>0.38</v>
      </c>
      <c r="E2" s="4">
        <v>0.52</v>
      </c>
      <c r="F2" s="4">
        <v>0.66</v>
      </c>
      <c r="G2" s="4">
        <v>0.8</v>
      </c>
      <c r="H2" s="4">
        <v>0.93</v>
      </c>
      <c r="I2" s="5">
        <v>1</v>
      </c>
      <c r="J2" s="26" t="s">
        <v>10</v>
      </c>
      <c r="K2" s="26"/>
      <c r="L2" s="26"/>
      <c r="M2" s="19" t="s">
        <v>14</v>
      </c>
      <c r="N2" s="19"/>
      <c r="O2" s="33" t="s">
        <v>23</v>
      </c>
      <c r="P2" s="36">
        <v>50</v>
      </c>
      <c r="Q2" s="39">
        <v>100</v>
      </c>
      <c r="R2" s="39">
        <v>150</v>
      </c>
      <c r="S2" s="39">
        <v>200</v>
      </c>
      <c r="T2" s="39">
        <v>250</v>
      </c>
      <c r="U2" s="39">
        <v>300</v>
      </c>
      <c r="V2" s="37">
        <v>350</v>
      </c>
      <c r="X2" s="17" t="s">
        <v>28</v>
      </c>
      <c r="Y2" s="17" t="s">
        <v>29</v>
      </c>
      <c r="Z2" s="17" t="s">
        <v>30</v>
      </c>
    </row>
    <row r="3" spans="1:30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15</v>
      </c>
      <c r="I3" s="17" t="s">
        <v>16</v>
      </c>
      <c r="M3" s="42">
        <v>40</v>
      </c>
      <c r="N3" s="14" t="s">
        <v>0</v>
      </c>
      <c r="O3" s="13" t="s">
        <v>1</v>
      </c>
      <c r="P3" s="17" t="s">
        <v>5</v>
      </c>
      <c r="Q3" s="17" t="s">
        <v>6</v>
      </c>
      <c r="R3" s="17" t="s">
        <v>7</v>
      </c>
      <c r="S3" s="17" t="s">
        <v>8</v>
      </c>
      <c r="T3" s="17" t="s">
        <v>9</v>
      </c>
      <c r="U3" s="17" t="s">
        <v>15</v>
      </c>
      <c r="V3" s="17" t="s">
        <v>16</v>
      </c>
      <c r="X3" s="17">
        <v>16</v>
      </c>
      <c r="Y3" s="8">
        <f>($C$8*AB3)+($C$16*AC3)+($C$24*AD3)</f>
        <v>7449.5999999999995</v>
      </c>
      <c r="Z3" s="8">
        <f>($C$6*AB3)+($C$14*AC3)+($C$22*AD3)</f>
        <v>10429.439999999999</v>
      </c>
      <c r="AB3">
        <v>5</v>
      </c>
      <c r="AC3">
        <v>10</v>
      </c>
      <c r="AD3">
        <v>24</v>
      </c>
    </row>
    <row r="4" spans="1:30" ht="15.75" thickBot="1" x14ac:dyDescent="0.3">
      <c r="B4" s="13">
        <v>1</v>
      </c>
      <c r="C4" s="8">
        <f t="shared" ref="C4:I4" si="0">C$8*2</f>
        <v>768</v>
      </c>
      <c r="D4" s="8">
        <f t="shared" si="0"/>
        <v>1216</v>
      </c>
      <c r="E4" s="8">
        <f t="shared" si="0"/>
        <v>1664</v>
      </c>
      <c r="F4" s="8">
        <f t="shared" si="0"/>
        <v>2112</v>
      </c>
      <c r="G4" s="8">
        <f t="shared" si="0"/>
        <v>2560</v>
      </c>
      <c r="H4" s="8">
        <f t="shared" si="0"/>
        <v>2976</v>
      </c>
      <c r="I4" s="8">
        <f t="shared" si="0"/>
        <v>3200</v>
      </c>
      <c r="K4" s="43">
        <v>1600</v>
      </c>
      <c r="O4" s="13">
        <v>1</v>
      </c>
      <c r="P4" s="9">
        <f>(C4/$M$3)/P$2</f>
        <v>0.38400000000000001</v>
      </c>
      <c r="Q4" s="9">
        <f>(D4/$M$3)/Q$2</f>
        <v>0.30399999999999999</v>
      </c>
      <c r="R4" s="9">
        <f>(E4/$M$3)/R$2</f>
        <v>0.27733333333333332</v>
      </c>
      <c r="S4" s="9">
        <f>(F4/$M$3)/S$2</f>
        <v>0.26400000000000001</v>
      </c>
      <c r="T4" s="9">
        <f>(G4/$M$3)/T$2</f>
        <v>0.25600000000000001</v>
      </c>
      <c r="U4" s="9">
        <f>(H4/$M$3)/U$2</f>
        <v>0.24800000000000003</v>
      </c>
      <c r="V4" s="9">
        <f>(I4/$M$3)/V$2</f>
        <v>0.22857142857142856</v>
      </c>
      <c r="X4" s="17">
        <v>20</v>
      </c>
      <c r="Y4" s="8">
        <f t="shared" ref="Y4:Y10" si="1">($C$8*AB4)+($C$16*AC4)+($C$24*AD4)</f>
        <v>9369.5999999999985</v>
      </c>
      <c r="Z4" s="8">
        <f t="shared" ref="Z4:Z10" si="2">($C$6*AB4)+($C$14*AC4)+($C$22*AD4)</f>
        <v>13117.439999999999</v>
      </c>
      <c r="AB4">
        <v>6</v>
      </c>
      <c r="AC4">
        <v>12</v>
      </c>
      <c r="AD4">
        <v>32</v>
      </c>
    </row>
    <row r="5" spans="1:30" x14ac:dyDescent="0.25">
      <c r="B5" s="13">
        <v>3</v>
      </c>
      <c r="C5" s="8">
        <f t="shared" ref="C5:I5" si="3">C$8*1.6</f>
        <v>614.40000000000009</v>
      </c>
      <c r="D5" s="8">
        <f t="shared" si="3"/>
        <v>972.80000000000007</v>
      </c>
      <c r="E5" s="8">
        <f t="shared" si="3"/>
        <v>1331.2</v>
      </c>
      <c r="F5" s="8">
        <f t="shared" si="3"/>
        <v>1689.6000000000001</v>
      </c>
      <c r="G5" s="8">
        <f t="shared" si="3"/>
        <v>2048</v>
      </c>
      <c r="H5" s="8">
        <f t="shared" si="3"/>
        <v>2380.8000000000002</v>
      </c>
      <c r="I5" s="8">
        <f t="shared" si="3"/>
        <v>2560</v>
      </c>
      <c r="O5" s="13">
        <v>3</v>
      </c>
      <c r="P5" s="9">
        <f>(C5/$M$3)/P$2</f>
        <v>0.30720000000000008</v>
      </c>
      <c r="Q5" s="9">
        <f>(D5/$M$3)/Q$2</f>
        <v>0.2432</v>
      </c>
      <c r="R5" s="9">
        <f>(E5/$M$3)/R$2</f>
        <v>0.22186666666666668</v>
      </c>
      <c r="S5" s="9">
        <f>(F5/$M$3)/S$2</f>
        <v>0.2112</v>
      </c>
      <c r="T5" s="9">
        <f>(G5/$M$3)/T$2</f>
        <v>0.20480000000000001</v>
      </c>
      <c r="U5" s="9">
        <f>(H5/$M$3)/U$2</f>
        <v>0.19840000000000002</v>
      </c>
      <c r="V5" s="9">
        <f>(I5/$M$3)/V$2</f>
        <v>0.18285714285714286</v>
      </c>
      <c r="X5" s="17">
        <v>24</v>
      </c>
      <c r="Y5" s="8">
        <f t="shared" si="1"/>
        <v>11059.199999999999</v>
      </c>
      <c r="Z5" s="8">
        <f t="shared" si="2"/>
        <v>15482.879999999997</v>
      </c>
      <c r="AB5">
        <v>8</v>
      </c>
      <c r="AC5">
        <v>16</v>
      </c>
      <c r="AD5">
        <v>32</v>
      </c>
    </row>
    <row r="6" spans="1:30" x14ac:dyDescent="0.25">
      <c r="B6" s="13">
        <v>6</v>
      </c>
      <c r="C6" s="8">
        <f t="shared" ref="C6:I6" si="4">C$8*1.4</f>
        <v>537.59999999999991</v>
      </c>
      <c r="D6" s="8">
        <f t="shared" si="4"/>
        <v>851.19999999999993</v>
      </c>
      <c r="E6" s="8">
        <f t="shared" si="4"/>
        <v>1164.8</v>
      </c>
      <c r="F6" s="8">
        <f t="shared" si="4"/>
        <v>1478.3999999999999</v>
      </c>
      <c r="G6" s="8">
        <f t="shared" si="4"/>
        <v>1792</v>
      </c>
      <c r="H6" s="8">
        <f t="shared" si="4"/>
        <v>2083.1999999999998</v>
      </c>
      <c r="I6" s="8">
        <f t="shared" si="4"/>
        <v>2240</v>
      </c>
      <c r="O6" s="13">
        <v>6</v>
      </c>
      <c r="P6" s="9">
        <f>(C6/$M$3)/P$2</f>
        <v>0.26879999999999993</v>
      </c>
      <c r="Q6" s="9">
        <f>(D6/$M$3)/Q$2</f>
        <v>0.21279999999999999</v>
      </c>
      <c r="R6" s="9">
        <f>(E6/$M$3)/R$2</f>
        <v>0.19413333333333332</v>
      </c>
      <c r="S6" s="9">
        <f>(F6/$M$3)/S$2</f>
        <v>0.18479999999999996</v>
      </c>
      <c r="T6" s="9">
        <f>(G6/$M$3)/T$2</f>
        <v>0.1792</v>
      </c>
      <c r="U6" s="9">
        <f>(H6/$M$3)/U$2</f>
        <v>0.1736</v>
      </c>
      <c r="V6" s="9">
        <f>(I6/$M$3)/V$2</f>
        <v>0.16</v>
      </c>
      <c r="X6" s="17">
        <v>28</v>
      </c>
      <c r="Y6" s="8">
        <f t="shared" si="1"/>
        <v>12979.199999999999</v>
      </c>
      <c r="Z6" s="8">
        <f t="shared" si="2"/>
        <v>18170.879999999997</v>
      </c>
      <c r="AB6">
        <v>9</v>
      </c>
      <c r="AC6">
        <v>18</v>
      </c>
      <c r="AD6">
        <v>40</v>
      </c>
    </row>
    <row r="7" spans="1:30" x14ac:dyDescent="0.25">
      <c r="B7" s="13">
        <v>9</v>
      </c>
      <c r="C7" s="8">
        <f t="shared" ref="C7:I7" si="5">C$8*1.2</f>
        <v>460.79999999999995</v>
      </c>
      <c r="D7" s="8">
        <f t="shared" si="5"/>
        <v>729.6</v>
      </c>
      <c r="E7" s="8">
        <f t="shared" si="5"/>
        <v>998.4</v>
      </c>
      <c r="F7" s="8">
        <f t="shared" si="5"/>
        <v>1267.2</v>
      </c>
      <c r="G7" s="8">
        <f t="shared" si="5"/>
        <v>1536</v>
      </c>
      <c r="H7" s="8">
        <f t="shared" si="5"/>
        <v>1785.6</v>
      </c>
      <c r="I7" s="8">
        <f t="shared" si="5"/>
        <v>1920</v>
      </c>
      <c r="O7" s="13">
        <v>9</v>
      </c>
      <c r="P7" s="9">
        <f>(C7/$M$3)/P$2</f>
        <v>0.23039999999999999</v>
      </c>
      <c r="Q7" s="9">
        <f>(D7/$M$3)/Q$2</f>
        <v>0.18240000000000001</v>
      </c>
      <c r="R7" s="9">
        <f>(E7/$M$3)/R$2</f>
        <v>0.16639999999999999</v>
      </c>
      <c r="S7" s="9">
        <f>(F7/$M$3)/S$2</f>
        <v>0.15839999999999999</v>
      </c>
      <c r="T7" s="9">
        <f>(G7/$M$3)/T$2</f>
        <v>0.15359999999999999</v>
      </c>
      <c r="U7" s="9">
        <f>(H7/$M$3)/U$2</f>
        <v>0.14880000000000002</v>
      </c>
      <c r="V7" s="9">
        <f>(I7/$M$3)/V$2</f>
        <v>0.13714285714285715</v>
      </c>
      <c r="X7" s="17">
        <v>32</v>
      </c>
      <c r="Y7" s="8">
        <f t="shared" si="1"/>
        <v>14822.399999999998</v>
      </c>
      <c r="Z7" s="8">
        <f t="shared" si="2"/>
        <v>20751.359999999997</v>
      </c>
      <c r="AB7">
        <v>10</v>
      </c>
      <c r="AC7">
        <v>22</v>
      </c>
      <c r="AD7">
        <v>44</v>
      </c>
    </row>
    <row r="8" spans="1:30" x14ac:dyDescent="0.25">
      <c r="B8" s="13">
        <v>13</v>
      </c>
      <c r="C8" s="11">
        <f>$K4*C2</f>
        <v>384</v>
      </c>
      <c r="D8" s="11">
        <f>$K4*D2</f>
        <v>608</v>
      </c>
      <c r="E8" s="11">
        <f>$K4*E2</f>
        <v>832</v>
      </c>
      <c r="F8" s="11">
        <f>$K4*F2</f>
        <v>1056</v>
      </c>
      <c r="G8" s="11">
        <f>$K4*G2</f>
        <v>1280</v>
      </c>
      <c r="H8" s="11">
        <f>$K4*H2</f>
        <v>1488</v>
      </c>
      <c r="I8" s="11">
        <f>$K4*I2</f>
        <v>1600</v>
      </c>
      <c r="O8" s="13">
        <v>13</v>
      </c>
      <c r="P8" s="9">
        <f>(C8/$M$3)/P$2</f>
        <v>0.192</v>
      </c>
      <c r="Q8" s="9">
        <f>(D8/$M$3)/Q$2</f>
        <v>0.152</v>
      </c>
      <c r="R8" s="9">
        <f>(E8/$M$3)/R$2</f>
        <v>0.13866666666666666</v>
      </c>
      <c r="S8" s="9">
        <f>(F8/$M$3)/S$2</f>
        <v>0.13200000000000001</v>
      </c>
      <c r="T8" s="9">
        <f>(G8/$M$3)/T$2</f>
        <v>0.128</v>
      </c>
      <c r="U8" s="9">
        <f>(H8/$M$3)/U$2</f>
        <v>0.12400000000000001</v>
      </c>
      <c r="V8" s="9">
        <f>(I8/$M$3)/V$2</f>
        <v>0.11428571428571428</v>
      </c>
      <c r="X8" s="17">
        <v>36</v>
      </c>
      <c r="Y8" s="8">
        <f t="shared" si="1"/>
        <v>16588.799999999996</v>
      </c>
      <c r="Z8" s="8">
        <f t="shared" si="2"/>
        <v>23224.319999999996</v>
      </c>
      <c r="AB8">
        <v>12</v>
      </c>
      <c r="AC8">
        <v>24</v>
      </c>
      <c r="AD8">
        <v>48</v>
      </c>
    </row>
    <row r="9" spans="1:30" x14ac:dyDescent="0.25">
      <c r="B9" s="13"/>
      <c r="O9" s="13"/>
      <c r="X9" s="17">
        <v>40</v>
      </c>
      <c r="Y9" s="8">
        <f t="shared" si="1"/>
        <v>18508.8</v>
      </c>
      <c r="Z9" s="8">
        <f t="shared" si="2"/>
        <v>25912.319999999996</v>
      </c>
      <c r="AB9">
        <v>13</v>
      </c>
      <c r="AC9">
        <v>26</v>
      </c>
      <c r="AD9">
        <v>56</v>
      </c>
    </row>
    <row r="10" spans="1:30" ht="15.75" thickBot="1" x14ac:dyDescent="0.3">
      <c r="B10" s="13"/>
      <c r="O10" s="13"/>
      <c r="X10" s="17">
        <v>44</v>
      </c>
      <c r="Y10" s="8">
        <f t="shared" si="1"/>
        <v>20428.799999999996</v>
      </c>
      <c r="Z10" s="8">
        <f t="shared" si="2"/>
        <v>28600.319999999996</v>
      </c>
      <c r="AB10">
        <v>14</v>
      </c>
      <c r="AC10">
        <v>28</v>
      </c>
      <c r="AD10">
        <v>64</v>
      </c>
    </row>
    <row r="11" spans="1:30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  <c r="H11" s="17" t="s">
        <v>15</v>
      </c>
      <c r="I11" s="17" t="s">
        <v>16</v>
      </c>
      <c r="K11" s="16" t="s">
        <v>11</v>
      </c>
      <c r="M11" s="42">
        <v>20</v>
      </c>
      <c r="N11" s="14" t="s">
        <v>2</v>
      </c>
      <c r="O11" s="13" t="s">
        <v>1</v>
      </c>
      <c r="P11" s="17" t="s">
        <v>5</v>
      </c>
      <c r="Q11" s="17" t="s">
        <v>6</v>
      </c>
      <c r="R11" s="17" t="s">
        <v>7</v>
      </c>
      <c r="S11" s="17" t="s">
        <v>8</v>
      </c>
      <c r="T11" s="17" t="s">
        <v>9</v>
      </c>
      <c r="U11" s="17" t="s">
        <v>15</v>
      </c>
      <c r="V11" s="17" t="s">
        <v>16</v>
      </c>
    </row>
    <row r="12" spans="1:30" ht="15.75" thickBot="1" x14ac:dyDescent="0.3">
      <c r="B12" s="13">
        <v>1</v>
      </c>
      <c r="C12" s="8">
        <f>C4*$K$12</f>
        <v>460.79999999999995</v>
      </c>
      <c r="D12" s="8">
        <f>D4*$K$12</f>
        <v>729.6</v>
      </c>
      <c r="E12" s="8">
        <f>E4*$K$12</f>
        <v>998.4</v>
      </c>
      <c r="F12" s="8">
        <f>F4*$K$12</f>
        <v>1267.2</v>
      </c>
      <c r="G12" s="8">
        <f>G4*$K$12</f>
        <v>1536</v>
      </c>
      <c r="H12" s="8">
        <f>H4*$K$12</f>
        <v>1785.6</v>
      </c>
      <c r="I12" s="8">
        <f>I4*$K$12</f>
        <v>1920</v>
      </c>
      <c r="K12" s="6">
        <v>0.6</v>
      </c>
      <c r="O12" s="13">
        <v>1</v>
      </c>
      <c r="P12" s="9">
        <f>(C12/$M$11)/P$2</f>
        <v>0.46079999999999999</v>
      </c>
      <c r="Q12" s="9">
        <f>(D12/$M$11)/Q$2</f>
        <v>0.36480000000000001</v>
      </c>
      <c r="R12" s="9">
        <f>(E12/$M$11)/R$2</f>
        <v>0.33279999999999998</v>
      </c>
      <c r="S12" s="9">
        <f>(F12/$M$11)/S$2</f>
        <v>0.31679999999999997</v>
      </c>
      <c r="T12" s="9">
        <f>(G12/$M$11)/T$2</f>
        <v>0.30719999999999997</v>
      </c>
      <c r="U12" s="9">
        <f>(H12/$M$11)/U$2</f>
        <v>0.29760000000000003</v>
      </c>
      <c r="V12" s="9">
        <f>(I12/$M$11)/V$2</f>
        <v>0.2742857142857143</v>
      </c>
    </row>
    <row r="13" spans="1:30" x14ac:dyDescent="0.25">
      <c r="B13" s="13">
        <v>3</v>
      </c>
      <c r="C13" s="8">
        <f>C5*$K$12</f>
        <v>368.64000000000004</v>
      </c>
      <c r="D13" s="8">
        <f>D5*$K$12</f>
        <v>583.68000000000006</v>
      </c>
      <c r="E13" s="8">
        <f>E5*$K$12</f>
        <v>798.72</v>
      </c>
      <c r="F13" s="8">
        <f>F5*$K$12</f>
        <v>1013.76</v>
      </c>
      <c r="G13" s="8">
        <f>G5*$K$12</f>
        <v>1228.8</v>
      </c>
      <c r="H13" s="8">
        <f>H5*$K$12</f>
        <v>1428.48</v>
      </c>
      <c r="I13" s="8">
        <f>I5*$K$12</f>
        <v>1536</v>
      </c>
      <c r="O13" s="13">
        <v>3</v>
      </c>
      <c r="P13" s="9">
        <f>(C13/$M$11)/P$2</f>
        <v>0.36864000000000002</v>
      </c>
      <c r="Q13" s="9">
        <f>(D13/$M$11)/Q$2</f>
        <v>0.29184000000000004</v>
      </c>
      <c r="R13" s="9">
        <f>(E13/$M$11)/R$2</f>
        <v>0.26623999999999998</v>
      </c>
      <c r="S13" s="9">
        <f>(F13/$M$11)/S$2</f>
        <v>0.25344</v>
      </c>
      <c r="T13" s="9">
        <f>(G13/$M$11)/T$2</f>
        <v>0.24575999999999998</v>
      </c>
      <c r="U13" s="9">
        <f>(H13/$M$11)/U$2</f>
        <v>0.23808000000000001</v>
      </c>
      <c r="V13" s="9">
        <f>(I13/$M$11)/V$2</f>
        <v>0.21942857142857142</v>
      </c>
    </row>
    <row r="14" spans="1:30" x14ac:dyDescent="0.25">
      <c r="B14" s="13">
        <v>6</v>
      </c>
      <c r="C14" s="8">
        <f>C6*$K$12</f>
        <v>322.55999999999995</v>
      </c>
      <c r="D14" s="8">
        <f>D6*$K$12</f>
        <v>510.71999999999991</v>
      </c>
      <c r="E14" s="8">
        <f>E6*$K$12</f>
        <v>698.88</v>
      </c>
      <c r="F14" s="8">
        <f>F6*$K$12</f>
        <v>887.03999999999985</v>
      </c>
      <c r="G14" s="8">
        <f>G6*$K$12</f>
        <v>1075.2</v>
      </c>
      <c r="H14" s="8">
        <f>H6*$K$12</f>
        <v>1249.9199999999998</v>
      </c>
      <c r="I14" s="8">
        <f>I6*$K$12</f>
        <v>1344</v>
      </c>
      <c r="O14" s="13">
        <v>6</v>
      </c>
      <c r="P14" s="9">
        <f>(C14/$M$11)/P$2</f>
        <v>0.32255999999999996</v>
      </c>
      <c r="Q14" s="9">
        <f>(D14/$M$11)/Q$2</f>
        <v>0.25535999999999992</v>
      </c>
      <c r="R14" s="9">
        <f>(E14/$M$11)/R$2</f>
        <v>0.23296000000000003</v>
      </c>
      <c r="S14" s="9">
        <f>(F14/$M$11)/S$2</f>
        <v>0.22175999999999996</v>
      </c>
      <c r="T14" s="9">
        <f>(G14/$M$11)/T$2</f>
        <v>0.21504000000000001</v>
      </c>
      <c r="U14" s="9">
        <f>(H14/$M$11)/U$2</f>
        <v>0.20831999999999998</v>
      </c>
      <c r="V14" s="9">
        <f>(I14/$M$11)/V$2</f>
        <v>0.192</v>
      </c>
    </row>
    <row r="15" spans="1:30" x14ac:dyDescent="0.25">
      <c r="B15" s="13">
        <v>9</v>
      </c>
      <c r="C15" s="8">
        <f>C7*$K$12</f>
        <v>276.47999999999996</v>
      </c>
      <c r="D15" s="8">
        <f>D7*$K$12</f>
        <v>437.76</v>
      </c>
      <c r="E15" s="8">
        <f>E7*$K$12</f>
        <v>599.04</v>
      </c>
      <c r="F15" s="8">
        <f>F7*$K$12</f>
        <v>760.32</v>
      </c>
      <c r="G15" s="8">
        <f>G7*$K$12</f>
        <v>921.59999999999991</v>
      </c>
      <c r="H15" s="8">
        <f>H7*$K$12</f>
        <v>1071.3599999999999</v>
      </c>
      <c r="I15" s="8">
        <f>I7*$K$12</f>
        <v>1152</v>
      </c>
      <c r="O15" s="13">
        <v>9</v>
      </c>
      <c r="P15" s="9">
        <f>(C15/$M$11)/P$2</f>
        <v>0.27647999999999995</v>
      </c>
      <c r="Q15" s="9">
        <f>(D15/$M$11)/Q$2</f>
        <v>0.21887999999999999</v>
      </c>
      <c r="R15" s="9">
        <f>(E15/$M$11)/R$2</f>
        <v>0.19968</v>
      </c>
      <c r="S15" s="9">
        <f>(F15/$M$11)/S$2</f>
        <v>0.19008000000000003</v>
      </c>
      <c r="T15" s="9">
        <f>(G15/$M$11)/T$2</f>
        <v>0.18431999999999998</v>
      </c>
      <c r="U15" s="9">
        <f>(H15/$M$11)/U$2</f>
        <v>0.17856</v>
      </c>
      <c r="V15" s="9">
        <f>(I15/$M$11)/V$2</f>
        <v>0.16457142857142856</v>
      </c>
    </row>
    <row r="16" spans="1:30" x14ac:dyDescent="0.25">
      <c r="B16" s="13">
        <v>13</v>
      </c>
      <c r="C16" s="8">
        <f>C8*$K$12</f>
        <v>230.39999999999998</v>
      </c>
      <c r="D16" s="8">
        <f>D8*$K$12</f>
        <v>364.8</v>
      </c>
      <c r="E16" s="8">
        <f>E8*$K$12</f>
        <v>499.2</v>
      </c>
      <c r="F16" s="8">
        <f>F8*$K$12</f>
        <v>633.6</v>
      </c>
      <c r="G16" s="8">
        <f>G8*$K$12</f>
        <v>768</v>
      </c>
      <c r="H16" s="8">
        <f>H8*$K$12</f>
        <v>892.8</v>
      </c>
      <c r="I16" s="8">
        <f>I8*$K$12</f>
        <v>960</v>
      </c>
      <c r="O16" s="13">
        <v>13</v>
      </c>
      <c r="P16" s="9">
        <f>(C16/$M$11)/P$2</f>
        <v>0.23039999999999999</v>
      </c>
      <c r="Q16" s="9">
        <f>(D16/$M$11)/Q$2</f>
        <v>0.18240000000000001</v>
      </c>
      <c r="R16" s="9">
        <f>(E16/$M$11)/R$2</f>
        <v>0.16639999999999999</v>
      </c>
      <c r="S16" s="9">
        <f>(F16/$M$11)/S$2</f>
        <v>0.15839999999999999</v>
      </c>
      <c r="T16" s="9">
        <f>(G16/$M$11)/T$2</f>
        <v>0.15359999999999999</v>
      </c>
      <c r="U16" s="9">
        <f>(H16/$M$11)/U$2</f>
        <v>0.14880000000000002</v>
      </c>
      <c r="V16" s="9">
        <f>(I16/$M$11)/V$2</f>
        <v>0.13714285714285715</v>
      </c>
    </row>
    <row r="17" spans="1:22" x14ac:dyDescent="0.25">
      <c r="B17" s="13"/>
      <c r="O17" s="13"/>
    </row>
    <row r="18" spans="1:22" ht="15.75" thickBot="1" x14ac:dyDescent="0.3">
      <c r="B18" s="13"/>
      <c r="O18" s="13"/>
    </row>
    <row r="19" spans="1:22" ht="15.75" thickBot="1" x14ac:dyDescent="0.3">
      <c r="A19" s="13" t="s">
        <v>3</v>
      </c>
      <c r="B19" s="13" t="s">
        <v>1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15</v>
      </c>
      <c r="I19" s="17" t="s">
        <v>16</v>
      </c>
      <c r="M19" s="42">
        <v>10</v>
      </c>
      <c r="N19" s="15" t="s">
        <v>3</v>
      </c>
      <c r="O19" s="13" t="s">
        <v>1</v>
      </c>
      <c r="P19" s="17" t="s">
        <v>5</v>
      </c>
      <c r="Q19" s="17" t="s">
        <v>6</v>
      </c>
      <c r="R19" s="17" t="s">
        <v>7</v>
      </c>
      <c r="S19" s="17" t="s">
        <v>8</v>
      </c>
      <c r="T19" s="17" t="s">
        <v>9</v>
      </c>
      <c r="U19" s="17" t="s">
        <v>15</v>
      </c>
      <c r="V19" s="17" t="s">
        <v>16</v>
      </c>
    </row>
    <row r="20" spans="1:22" ht="15.75" thickBot="1" x14ac:dyDescent="0.3">
      <c r="B20" s="13">
        <v>1</v>
      </c>
      <c r="C20" s="1">
        <f>C4*$K$20</f>
        <v>268.79999999999995</v>
      </c>
      <c r="D20" s="1">
        <f>D4*$K$20</f>
        <v>425.59999999999997</v>
      </c>
      <c r="E20" s="1">
        <f>E4*$K$20</f>
        <v>582.4</v>
      </c>
      <c r="F20" s="1">
        <f>F4*$K$20</f>
        <v>739.19999999999993</v>
      </c>
      <c r="G20" s="1">
        <f>G4*$K$20</f>
        <v>896</v>
      </c>
      <c r="H20" s="1">
        <f>H4*$K$20</f>
        <v>1041.5999999999999</v>
      </c>
      <c r="I20" s="1">
        <f>I4*$K$20</f>
        <v>1120</v>
      </c>
      <c r="K20" s="7">
        <v>0.35</v>
      </c>
      <c r="O20" s="13">
        <v>1</v>
      </c>
      <c r="P20" s="9">
        <f>(C20/$M$19)/P$2</f>
        <v>0.53759999999999986</v>
      </c>
      <c r="Q20" s="9">
        <f>(D20/$M$19)/Q$2</f>
        <v>0.42559999999999998</v>
      </c>
      <c r="R20" s="9">
        <f>(E20/$M$19)/R$2</f>
        <v>0.38826666666666665</v>
      </c>
      <c r="S20" s="9">
        <f>(F20/$M$19)/S$2</f>
        <v>0.36959999999999993</v>
      </c>
      <c r="T20" s="9">
        <f>(G20/$M$19)/T$2</f>
        <v>0.3584</v>
      </c>
      <c r="U20" s="9">
        <f>(H20/$M$19)/U$2</f>
        <v>0.34720000000000001</v>
      </c>
      <c r="V20" s="9">
        <f>(I20/$M$19)/V$2</f>
        <v>0.32</v>
      </c>
    </row>
    <row r="21" spans="1:22" x14ac:dyDescent="0.25">
      <c r="B21" s="13">
        <v>3</v>
      </c>
      <c r="C21" s="1">
        <f>C5*$K$20</f>
        <v>215.04000000000002</v>
      </c>
      <c r="D21" s="1">
        <f>D5*$K$20</f>
        <v>340.48</v>
      </c>
      <c r="E21" s="1">
        <f>E5*$K$20</f>
        <v>465.91999999999996</v>
      </c>
      <c r="F21" s="1">
        <f>F5*$K$20</f>
        <v>591.36</v>
      </c>
      <c r="G21" s="1">
        <f>G5*$K$20</f>
        <v>716.8</v>
      </c>
      <c r="H21" s="1">
        <f>H5*$K$20</f>
        <v>833.28</v>
      </c>
      <c r="I21" s="1">
        <f>I5*$K$20</f>
        <v>896</v>
      </c>
      <c r="O21" s="13">
        <v>3</v>
      </c>
      <c r="P21" s="9">
        <f>(C21/$M$19)/P$2</f>
        <v>0.43008000000000002</v>
      </c>
      <c r="Q21" s="9">
        <f>(D21/$M$19)/Q$2</f>
        <v>0.34048</v>
      </c>
      <c r="R21" s="9">
        <f>(E21/$M$19)/R$2</f>
        <v>0.31061333333333335</v>
      </c>
      <c r="S21" s="9">
        <f>(F21/$M$19)/S$2</f>
        <v>0.29568</v>
      </c>
      <c r="T21" s="9">
        <f>(G21/$M$19)/T$2</f>
        <v>0.28671999999999997</v>
      </c>
      <c r="U21" s="9">
        <f>(H21/$M$19)/U$2</f>
        <v>0.27776000000000001</v>
      </c>
      <c r="V21" s="9">
        <f>(I21/$M$19)/V$2</f>
        <v>0.25600000000000001</v>
      </c>
    </row>
    <row r="22" spans="1:22" x14ac:dyDescent="0.25">
      <c r="B22" s="13">
        <v>6</v>
      </c>
      <c r="C22" s="1">
        <f>C6*$K$20</f>
        <v>188.15999999999997</v>
      </c>
      <c r="D22" s="1">
        <f>D6*$K$20</f>
        <v>297.91999999999996</v>
      </c>
      <c r="E22" s="1">
        <f>E6*$K$20</f>
        <v>407.67999999999995</v>
      </c>
      <c r="F22" s="1">
        <f>F6*$K$20</f>
        <v>517.43999999999994</v>
      </c>
      <c r="G22" s="1">
        <f>G6*$K$20</f>
        <v>627.19999999999993</v>
      </c>
      <c r="H22" s="1">
        <f>H6*$K$20</f>
        <v>729.11999999999989</v>
      </c>
      <c r="I22" s="1">
        <f>I6*$K$20</f>
        <v>784</v>
      </c>
      <c r="O22" s="13">
        <v>6</v>
      </c>
      <c r="P22" s="9">
        <f>(C22/$M$19)/P$2</f>
        <v>0.37631999999999993</v>
      </c>
      <c r="Q22" s="9">
        <f>(D22/$M$19)/Q$2</f>
        <v>0.29791999999999996</v>
      </c>
      <c r="R22" s="9">
        <f>(E22/$M$19)/R$2</f>
        <v>0.27178666666666662</v>
      </c>
      <c r="S22" s="9">
        <f>(F22/$M$19)/S$2</f>
        <v>0.25871999999999995</v>
      </c>
      <c r="T22" s="9">
        <f>(G22/$M$19)/T$2</f>
        <v>0.25087999999999999</v>
      </c>
      <c r="U22" s="9">
        <f>(H22/$M$19)/U$2</f>
        <v>0.24303999999999998</v>
      </c>
      <c r="V22" s="9">
        <f>(I22/$M$19)/V$2</f>
        <v>0.224</v>
      </c>
    </row>
    <row r="23" spans="1:22" x14ac:dyDescent="0.25">
      <c r="B23" s="13">
        <v>9</v>
      </c>
      <c r="C23" s="1">
        <f>C7*$K$20</f>
        <v>161.27999999999997</v>
      </c>
      <c r="D23" s="1">
        <f>D7*$K$20</f>
        <v>255.35999999999999</v>
      </c>
      <c r="E23" s="1">
        <f>E7*$K$20</f>
        <v>349.44</v>
      </c>
      <c r="F23" s="1">
        <f>F7*$K$20</f>
        <v>443.52</v>
      </c>
      <c r="G23" s="1">
        <f>G7*$K$20</f>
        <v>537.59999999999991</v>
      </c>
      <c r="H23" s="1">
        <f>H7*$K$20</f>
        <v>624.95999999999992</v>
      </c>
      <c r="I23" s="1">
        <f>I7*$K$20</f>
        <v>672</v>
      </c>
      <c r="O23" s="13">
        <v>9</v>
      </c>
      <c r="P23" s="9">
        <f>(C23/$M$19)/P$2</f>
        <v>0.32255999999999996</v>
      </c>
      <c r="Q23" s="9">
        <f>(D23/$M$19)/Q$2</f>
        <v>0.25535999999999998</v>
      </c>
      <c r="R23" s="9">
        <f>(E23/$M$19)/R$2</f>
        <v>0.23296000000000003</v>
      </c>
      <c r="S23" s="9">
        <f>(F23/$M$19)/S$2</f>
        <v>0.22175999999999998</v>
      </c>
      <c r="T23" s="9">
        <f>(G23/$M$19)/T$2</f>
        <v>0.21503999999999995</v>
      </c>
      <c r="U23" s="9">
        <f>(H23/$M$19)/U$2</f>
        <v>0.20831999999999998</v>
      </c>
      <c r="V23" s="9">
        <f>(I23/$M$19)/V$2</f>
        <v>0.192</v>
      </c>
    </row>
    <row r="24" spans="1:22" x14ac:dyDescent="0.25">
      <c r="B24" s="13">
        <v>13</v>
      </c>
      <c r="C24" s="1">
        <f>C8*$K$20</f>
        <v>134.39999999999998</v>
      </c>
      <c r="D24" s="1">
        <f>D8*$K$20</f>
        <v>212.79999999999998</v>
      </c>
      <c r="E24" s="1">
        <f>E8*$K$20</f>
        <v>291.2</v>
      </c>
      <c r="F24" s="1">
        <f>F8*$K$20</f>
        <v>369.59999999999997</v>
      </c>
      <c r="G24" s="1">
        <f>G8*$K$20</f>
        <v>448</v>
      </c>
      <c r="H24" s="1">
        <f>H8*$K$20</f>
        <v>520.79999999999995</v>
      </c>
      <c r="I24" s="1">
        <f>I8*$K$20</f>
        <v>560</v>
      </c>
      <c r="O24" s="13">
        <v>13</v>
      </c>
      <c r="P24" s="9">
        <f>(C24/$M$19)/P$2</f>
        <v>0.26879999999999993</v>
      </c>
      <c r="Q24" s="9">
        <f>(D24/$M$19)/Q$2</f>
        <v>0.21279999999999999</v>
      </c>
      <c r="R24" s="9">
        <f>(E24/$M$19)/R$2</f>
        <v>0.19413333333333332</v>
      </c>
      <c r="S24" s="9">
        <f>(F24/$M$19)/S$2</f>
        <v>0.18479999999999996</v>
      </c>
      <c r="T24" s="9">
        <f>(G24/$M$19)/T$2</f>
        <v>0.1792</v>
      </c>
      <c r="U24" s="9">
        <f>(H24/$M$19)/U$2</f>
        <v>0.1736</v>
      </c>
      <c r="V24" s="9">
        <f>(I24/$M$19)/V$2</f>
        <v>0.16</v>
      </c>
    </row>
    <row r="25" spans="1:22" x14ac:dyDescent="0.25">
      <c r="B25" s="13"/>
      <c r="O25" s="13"/>
    </row>
    <row r="26" spans="1:22" ht="15.75" thickBot="1" x14ac:dyDescent="0.3">
      <c r="B26" s="13"/>
      <c r="O26" s="13"/>
    </row>
    <row r="27" spans="1:22" ht="15.75" thickBot="1" x14ac:dyDescent="0.3">
      <c r="A27" s="13" t="s">
        <v>4</v>
      </c>
      <c r="B27" s="13" t="s">
        <v>1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H27" s="17" t="s">
        <v>15</v>
      </c>
      <c r="I27" s="17" t="s">
        <v>16</v>
      </c>
      <c r="K27" s="7">
        <v>0.2</v>
      </c>
      <c r="M27" s="42">
        <v>8</v>
      </c>
      <c r="N27" s="15" t="s">
        <v>4</v>
      </c>
      <c r="O27" s="13" t="s">
        <v>1</v>
      </c>
      <c r="P27" s="17" t="s">
        <v>5</v>
      </c>
      <c r="Q27" s="17" t="s">
        <v>6</v>
      </c>
      <c r="R27" s="17" t="s">
        <v>7</v>
      </c>
      <c r="S27" s="17" t="s">
        <v>8</v>
      </c>
      <c r="T27" s="17" t="s">
        <v>9</v>
      </c>
      <c r="U27" s="17" t="s">
        <v>15</v>
      </c>
      <c r="V27" s="17" t="s">
        <v>16</v>
      </c>
    </row>
    <row r="28" spans="1:22" x14ac:dyDescent="0.25">
      <c r="B28" s="13">
        <v>1</v>
      </c>
      <c r="C28" s="1">
        <f>C4*$K$27</f>
        <v>153.60000000000002</v>
      </c>
      <c r="D28" s="1">
        <f>D4*$K$27</f>
        <v>243.20000000000002</v>
      </c>
      <c r="E28" s="1">
        <f>E4*$K$27</f>
        <v>332.8</v>
      </c>
      <c r="F28" s="1">
        <f>F4*$K$27</f>
        <v>422.40000000000003</v>
      </c>
      <c r="G28" s="1">
        <f>G4*$K$27</f>
        <v>512</v>
      </c>
      <c r="H28" s="1">
        <f>H4*$K$27</f>
        <v>595.20000000000005</v>
      </c>
      <c r="I28" s="1">
        <f>I4*$K$27</f>
        <v>640</v>
      </c>
      <c r="M28" s="13" t="s">
        <v>20</v>
      </c>
      <c r="N28" s="13"/>
      <c r="O28" s="13">
        <v>1</v>
      </c>
      <c r="P28" s="9">
        <f>(C28/$M$27)/P$2</f>
        <v>0.38400000000000006</v>
      </c>
      <c r="Q28" s="9">
        <f>(D28/$M$27)/Q$2</f>
        <v>0.30400000000000005</v>
      </c>
      <c r="R28" s="9">
        <f>(E28/$M$27)/R$2</f>
        <v>0.27733333333333332</v>
      </c>
      <c r="S28" s="9">
        <f>(F28/$M$27)/S$2</f>
        <v>0.26400000000000001</v>
      </c>
      <c r="T28" s="9">
        <f>(G28/$M$27)/T$2</f>
        <v>0.25600000000000001</v>
      </c>
      <c r="U28" s="9">
        <f>(H28/$M$27)/U$2</f>
        <v>0.24800000000000003</v>
      </c>
      <c r="V28" s="9">
        <f>(I28/$M$27)/V$2</f>
        <v>0.22857142857142856</v>
      </c>
    </row>
    <row r="29" spans="1:22" x14ac:dyDescent="0.25">
      <c r="B29" s="13">
        <v>3</v>
      </c>
      <c r="C29" s="1">
        <f>C5*$K$27</f>
        <v>122.88000000000002</v>
      </c>
      <c r="D29" s="1">
        <f>D5*$K$27</f>
        <v>194.56000000000003</v>
      </c>
      <c r="E29" s="1">
        <f>E5*$K$27</f>
        <v>266.24</v>
      </c>
      <c r="F29" s="1">
        <f>F5*$K$27</f>
        <v>337.92000000000007</v>
      </c>
      <c r="G29" s="1">
        <f>G5*$K$27</f>
        <v>409.6</v>
      </c>
      <c r="H29" s="1">
        <f>H5*$K$27</f>
        <v>476.16000000000008</v>
      </c>
      <c r="I29" s="1">
        <f>I5*$K$27</f>
        <v>512</v>
      </c>
      <c r="M29" s="20" t="s">
        <v>21</v>
      </c>
      <c r="N29" s="20"/>
      <c r="O29" s="13">
        <v>3</v>
      </c>
      <c r="P29" s="9">
        <f>(C29/$M$27)/P$2</f>
        <v>0.30720000000000008</v>
      </c>
      <c r="Q29" s="9">
        <f>(D29/$M$27)/Q$2</f>
        <v>0.24320000000000003</v>
      </c>
      <c r="R29" s="9">
        <f>(E29/$M$27)/R$2</f>
        <v>0.22186666666666668</v>
      </c>
      <c r="S29" s="9">
        <f>(F29/$M$27)/S$2</f>
        <v>0.21120000000000005</v>
      </c>
      <c r="T29" s="9">
        <f>(G29/$M$27)/T$2</f>
        <v>0.20480000000000001</v>
      </c>
      <c r="U29" s="9">
        <f>(H29/$M$27)/U$2</f>
        <v>0.19840000000000002</v>
      </c>
      <c r="V29" s="9">
        <f>(I29/$M$27)/V$2</f>
        <v>0.18285714285714286</v>
      </c>
    </row>
    <row r="30" spans="1:22" x14ac:dyDescent="0.25">
      <c r="B30" s="13">
        <v>6</v>
      </c>
      <c r="C30" s="1">
        <f>C6*$K$27</f>
        <v>107.51999999999998</v>
      </c>
      <c r="D30" s="1">
        <f>D6*$K$27</f>
        <v>170.24</v>
      </c>
      <c r="E30" s="1">
        <f>E6*$K$27</f>
        <v>232.96</v>
      </c>
      <c r="F30" s="1">
        <f>F6*$K$27</f>
        <v>295.68</v>
      </c>
      <c r="G30" s="1">
        <f>G6*$K$27</f>
        <v>358.40000000000003</v>
      </c>
      <c r="H30" s="1">
        <f>H6*$K$27</f>
        <v>416.64</v>
      </c>
      <c r="I30" s="1">
        <f>I6*$K$27</f>
        <v>448</v>
      </c>
      <c r="O30" s="13">
        <v>6</v>
      </c>
      <c r="P30" s="9">
        <f>(C30/$M$27)/P$2</f>
        <v>0.26879999999999993</v>
      </c>
      <c r="Q30" s="9">
        <f>(D30/$M$27)/Q$2</f>
        <v>0.21280000000000002</v>
      </c>
      <c r="R30" s="9">
        <f>(E30/$M$27)/R$2</f>
        <v>0.19413333333333335</v>
      </c>
      <c r="S30" s="9">
        <f>(F30/$M$27)/S$2</f>
        <v>0.18479999999999999</v>
      </c>
      <c r="T30" s="9">
        <f>(G30/$M$27)/T$2</f>
        <v>0.17920000000000003</v>
      </c>
      <c r="U30" s="9">
        <f>(H30/$M$27)/U$2</f>
        <v>0.1736</v>
      </c>
      <c r="V30" s="9">
        <f>(I30/$M$27)/V$2</f>
        <v>0.16</v>
      </c>
    </row>
    <row r="31" spans="1:22" x14ac:dyDescent="0.25">
      <c r="B31" s="13">
        <v>9</v>
      </c>
      <c r="C31" s="1">
        <f>C7*$K$27</f>
        <v>92.16</v>
      </c>
      <c r="D31" s="1">
        <f>D7*$K$27</f>
        <v>145.92000000000002</v>
      </c>
      <c r="E31" s="1">
        <f>E7*$K$27</f>
        <v>199.68</v>
      </c>
      <c r="F31" s="1">
        <f>F7*$K$27</f>
        <v>253.44000000000003</v>
      </c>
      <c r="G31" s="1">
        <f>G7*$K$27</f>
        <v>307.20000000000005</v>
      </c>
      <c r="H31" s="1">
        <f>H7*$K$27</f>
        <v>357.12</v>
      </c>
      <c r="I31" s="1">
        <f>I7*$K$27</f>
        <v>384</v>
      </c>
      <c r="O31" s="13">
        <v>9</v>
      </c>
      <c r="P31" s="9">
        <f>(C31/$M$27)/P$2</f>
        <v>0.23039999999999999</v>
      </c>
      <c r="Q31" s="9">
        <f>(D31/$M$27)/Q$2</f>
        <v>0.18240000000000001</v>
      </c>
      <c r="R31" s="9">
        <f>(E31/$M$27)/R$2</f>
        <v>0.16639999999999999</v>
      </c>
      <c r="S31" s="9">
        <f>(F31/$M$27)/S$2</f>
        <v>0.15840000000000001</v>
      </c>
      <c r="T31" s="9">
        <f>(G31/$M$27)/T$2</f>
        <v>0.15360000000000001</v>
      </c>
      <c r="U31" s="9">
        <f>(H31/$M$27)/U$2</f>
        <v>0.14880000000000002</v>
      </c>
      <c r="V31" s="9">
        <f>(I31/$M$27)/V$2</f>
        <v>0.13714285714285715</v>
      </c>
    </row>
    <row r="32" spans="1:22" x14ac:dyDescent="0.25">
      <c r="B32" s="13">
        <v>13</v>
      </c>
      <c r="C32" s="1">
        <f>C8*$K$27</f>
        <v>76.800000000000011</v>
      </c>
      <c r="D32" s="1">
        <f>D8*$K$27</f>
        <v>121.60000000000001</v>
      </c>
      <c r="E32" s="1">
        <f>E8*$K$27</f>
        <v>166.4</v>
      </c>
      <c r="F32" s="1">
        <f>F8*$K$27</f>
        <v>211.20000000000002</v>
      </c>
      <c r="G32" s="1">
        <f>G8*$K$27</f>
        <v>256</v>
      </c>
      <c r="H32" s="1">
        <f>H8*$K$27</f>
        <v>297.60000000000002</v>
      </c>
      <c r="I32" s="1">
        <f>I8*$K$27</f>
        <v>320</v>
      </c>
      <c r="O32" s="13">
        <v>13</v>
      </c>
      <c r="P32" s="9">
        <f>(C32/$M$27)/P$2</f>
        <v>0.19200000000000003</v>
      </c>
      <c r="Q32" s="9">
        <f>(D32/$M$27)/Q$2</f>
        <v>0.15200000000000002</v>
      </c>
      <c r="R32" s="9">
        <f>(E32/$M$27)/R$2</f>
        <v>0.13866666666666666</v>
      </c>
      <c r="S32" s="9">
        <f>(F32/$M$27)/S$2</f>
        <v>0.13200000000000001</v>
      </c>
      <c r="T32" s="9">
        <f>(G32/$M$27)/T$2</f>
        <v>0.128</v>
      </c>
      <c r="U32" s="9">
        <f>(H32/$M$27)/U$2</f>
        <v>0.12400000000000001</v>
      </c>
      <c r="V32" s="9">
        <f>(I32/$M$27)/V$2</f>
        <v>0.11428571428571428</v>
      </c>
    </row>
    <row r="34" spans="1:1" x14ac:dyDescent="0.25">
      <c r="A34" t="s">
        <v>13</v>
      </c>
    </row>
  </sheetData>
  <mergeCells count="7">
    <mergeCell ref="Y1:Z1"/>
    <mergeCell ref="C1:I1"/>
    <mergeCell ref="P1:V1"/>
    <mergeCell ref="A2:B2"/>
    <mergeCell ref="J2:L2"/>
    <mergeCell ref="M2:N2"/>
    <mergeCell ref="M29:N29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AE14" sqref="AE14"/>
    </sheetView>
  </sheetViews>
  <sheetFormatPr defaultRowHeight="15" x14ac:dyDescent="0.25"/>
  <cols>
    <col min="2" max="2" width="10.28515625" bestFit="1" customWidth="1"/>
    <col min="16" max="16" width="11.85546875" bestFit="1" customWidth="1"/>
  </cols>
  <sheetData>
    <row r="1" spans="1:32" ht="36.75" thickBot="1" x14ac:dyDescent="0.6">
      <c r="C1" s="44" t="s">
        <v>22</v>
      </c>
      <c r="D1" s="44"/>
      <c r="E1" s="44"/>
      <c r="F1" s="44"/>
      <c r="G1" s="44"/>
      <c r="H1" s="44"/>
      <c r="I1" s="44"/>
      <c r="J1" s="44"/>
      <c r="Q1" s="30" t="s">
        <v>26</v>
      </c>
      <c r="R1" s="30"/>
      <c r="S1" s="30"/>
      <c r="T1" s="30"/>
      <c r="U1" s="30"/>
      <c r="V1" s="30"/>
      <c r="W1" s="30"/>
      <c r="X1" s="30"/>
      <c r="AA1" s="46" t="s">
        <v>27</v>
      </c>
      <c r="AB1" s="46"/>
    </row>
    <row r="2" spans="1:32" ht="21.75" thickBot="1" x14ac:dyDescent="0.4">
      <c r="A2" s="18" t="s">
        <v>12</v>
      </c>
      <c r="B2" s="18"/>
      <c r="C2" s="3">
        <v>0.22</v>
      </c>
      <c r="D2" s="4">
        <v>0.35</v>
      </c>
      <c r="E2" s="4">
        <v>0.48</v>
      </c>
      <c r="F2" s="4">
        <v>0.6</v>
      </c>
      <c r="G2" s="4">
        <v>0.72</v>
      </c>
      <c r="H2" s="4">
        <v>0.84</v>
      </c>
      <c r="I2" s="4">
        <v>0.95</v>
      </c>
      <c r="J2" s="5">
        <v>1</v>
      </c>
      <c r="K2" s="26" t="s">
        <v>10</v>
      </c>
      <c r="L2" s="26"/>
      <c r="M2" s="26"/>
      <c r="N2" s="19" t="s">
        <v>14</v>
      </c>
      <c r="O2" s="19"/>
      <c r="P2" s="33" t="s">
        <v>23</v>
      </c>
      <c r="Q2" s="36">
        <v>50</v>
      </c>
      <c r="R2" s="39">
        <v>100</v>
      </c>
      <c r="S2" s="39">
        <v>150</v>
      </c>
      <c r="T2" s="39">
        <v>200</v>
      </c>
      <c r="U2" s="39">
        <v>250</v>
      </c>
      <c r="V2" s="39">
        <v>300</v>
      </c>
      <c r="W2" s="39">
        <v>350</v>
      </c>
      <c r="X2" s="37">
        <v>400</v>
      </c>
      <c r="Z2" s="17" t="s">
        <v>28</v>
      </c>
      <c r="AA2" s="17" t="s">
        <v>29</v>
      </c>
      <c r="AB2" s="17" t="s">
        <v>30</v>
      </c>
    </row>
    <row r="3" spans="1:32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15</v>
      </c>
      <c r="I3" s="17" t="s">
        <v>16</v>
      </c>
      <c r="J3" s="17" t="s">
        <v>17</v>
      </c>
      <c r="N3" s="42">
        <v>40</v>
      </c>
      <c r="O3" s="14" t="s">
        <v>0</v>
      </c>
      <c r="P3" s="13" t="s">
        <v>1</v>
      </c>
      <c r="Q3" s="17" t="s">
        <v>5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15</v>
      </c>
      <c r="W3" s="17" t="s">
        <v>16</v>
      </c>
      <c r="X3" s="17" t="s">
        <v>17</v>
      </c>
      <c r="Z3" s="17">
        <v>16</v>
      </c>
      <c r="AA3" s="8">
        <f>($C$8*AD3)+($C$16*AE3)+($C$24*AF3)</f>
        <v>8514.66</v>
      </c>
      <c r="AB3" s="8">
        <f>($C$6*AD3)+($C$14*AE3)+($C$22*AF3)</f>
        <v>11920.523999999998</v>
      </c>
      <c r="AD3">
        <v>5</v>
      </c>
      <c r="AE3">
        <v>10</v>
      </c>
      <c r="AF3">
        <v>24</v>
      </c>
    </row>
    <row r="4" spans="1:32" ht="15.75" thickBot="1" x14ac:dyDescent="0.3">
      <c r="B4" s="13">
        <v>1</v>
      </c>
      <c r="C4" s="8">
        <f t="shared" ref="C4:J4" si="0">C$8*2</f>
        <v>877.8</v>
      </c>
      <c r="D4" s="8">
        <f t="shared" si="0"/>
        <v>1396.5</v>
      </c>
      <c r="E4" s="8">
        <f t="shared" si="0"/>
        <v>1915.1999999999998</v>
      </c>
      <c r="F4" s="8">
        <f t="shared" si="0"/>
        <v>2394</v>
      </c>
      <c r="G4" s="8">
        <f t="shared" si="0"/>
        <v>2872.7999999999997</v>
      </c>
      <c r="H4" s="8">
        <f t="shared" si="0"/>
        <v>3351.6</v>
      </c>
      <c r="I4" s="8">
        <f t="shared" si="0"/>
        <v>3790.5</v>
      </c>
      <c r="J4" s="8">
        <f t="shared" si="0"/>
        <v>3990</v>
      </c>
      <c r="L4" s="43">
        <v>1995</v>
      </c>
      <c r="P4" s="13">
        <v>1</v>
      </c>
      <c r="Q4" s="9">
        <f>(C4/$N$3)/Q$2</f>
        <v>0.43890000000000001</v>
      </c>
      <c r="R4" s="9">
        <f>(D4/$N$3)/R$2</f>
        <v>0.34912500000000002</v>
      </c>
      <c r="S4" s="9">
        <f>(E4/$N$3)/S$2</f>
        <v>0.31919999999999998</v>
      </c>
      <c r="T4" s="9">
        <f>(F4/$N$3)/T$2</f>
        <v>0.29925000000000002</v>
      </c>
      <c r="U4" s="9">
        <f>(G4/$N$3)/U$2</f>
        <v>0.28727999999999998</v>
      </c>
      <c r="V4" s="9">
        <f>(H4/$N$3)/V$2</f>
        <v>0.27929999999999999</v>
      </c>
      <c r="W4" s="9">
        <f>(I4/$N$3)/W$2</f>
        <v>0.27074999999999999</v>
      </c>
      <c r="X4" s="9">
        <f>(J4/$N$3)/X$2</f>
        <v>0.24937500000000001</v>
      </c>
      <c r="Z4" s="17">
        <v>20</v>
      </c>
      <c r="AA4" s="8">
        <f t="shared" ref="AA4:AA10" si="1">($C$8*AD4)+($C$16*AE4)+($C$24*AF4)</f>
        <v>10709.16</v>
      </c>
      <c r="AB4" s="8">
        <f t="shared" ref="AB4:AB10" si="2">($C$6*AD4)+($C$14*AE4)+($C$22*AF4)</f>
        <v>14992.823999999997</v>
      </c>
      <c r="AD4">
        <v>6</v>
      </c>
      <c r="AE4">
        <v>12</v>
      </c>
      <c r="AF4">
        <v>32</v>
      </c>
    </row>
    <row r="5" spans="1:32" x14ac:dyDescent="0.25">
      <c r="B5" s="13">
        <v>3</v>
      </c>
      <c r="C5" s="8">
        <f t="shared" ref="C5:J5" si="3">C$8*1.6</f>
        <v>702.24</v>
      </c>
      <c r="D5" s="8">
        <f t="shared" si="3"/>
        <v>1117.2</v>
      </c>
      <c r="E5" s="8">
        <f t="shared" si="3"/>
        <v>1532.1599999999999</v>
      </c>
      <c r="F5" s="8">
        <f t="shared" si="3"/>
        <v>1915.2</v>
      </c>
      <c r="G5" s="8">
        <f t="shared" si="3"/>
        <v>2298.2399999999998</v>
      </c>
      <c r="H5" s="8">
        <f t="shared" si="3"/>
        <v>2681.28</v>
      </c>
      <c r="I5" s="8">
        <f t="shared" si="3"/>
        <v>3032.4</v>
      </c>
      <c r="J5" s="8">
        <f t="shared" si="3"/>
        <v>3192</v>
      </c>
      <c r="P5" s="13">
        <v>3</v>
      </c>
      <c r="Q5" s="9">
        <f>(C5/$N$3)/Q$2</f>
        <v>0.35112000000000004</v>
      </c>
      <c r="R5" s="9">
        <f>(D5/$N$3)/R$2</f>
        <v>0.27929999999999999</v>
      </c>
      <c r="S5" s="9">
        <f>(E5/$N$3)/S$2</f>
        <v>0.25535999999999998</v>
      </c>
      <c r="T5" s="9">
        <f>(F5/$N$3)/T$2</f>
        <v>0.2394</v>
      </c>
      <c r="U5" s="9">
        <f>(G5/$N$3)/U$2</f>
        <v>0.22982399999999997</v>
      </c>
      <c r="V5" s="9">
        <f>(H5/$N$3)/V$2</f>
        <v>0.22344000000000003</v>
      </c>
      <c r="W5" s="9">
        <f>(I5/$N$3)/W$2</f>
        <v>0.21660000000000001</v>
      </c>
      <c r="X5" s="9">
        <f>(J5/$N$3)/X$2</f>
        <v>0.19949999999999998</v>
      </c>
      <c r="Z5" s="17">
        <v>24</v>
      </c>
      <c r="AA5" s="8">
        <f t="shared" si="1"/>
        <v>12640.32</v>
      </c>
      <c r="AB5" s="8">
        <f t="shared" si="2"/>
        <v>17696.447999999997</v>
      </c>
      <c r="AD5">
        <v>8</v>
      </c>
      <c r="AE5">
        <v>16</v>
      </c>
      <c r="AF5">
        <v>32</v>
      </c>
    </row>
    <row r="6" spans="1:32" x14ac:dyDescent="0.25">
      <c r="B6" s="13">
        <v>6</v>
      </c>
      <c r="C6" s="8">
        <f t="shared" ref="C6:J6" si="4">C$8*1.4</f>
        <v>614.45999999999992</v>
      </c>
      <c r="D6" s="8">
        <f t="shared" si="4"/>
        <v>977.55</v>
      </c>
      <c r="E6" s="8">
        <f t="shared" si="4"/>
        <v>1340.6399999999999</v>
      </c>
      <c r="F6" s="8">
        <f t="shared" si="4"/>
        <v>1675.8</v>
      </c>
      <c r="G6" s="8">
        <f t="shared" si="4"/>
        <v>2010.9599999999996</v>
      </c>
      <c r="H6" s="8">
        <f t="shared" si="4"/>
        <v>2346.12</v>
      </c>
      <c r="I6" s="8">
        <f t="shared" si="4"/>
        <v>2653.35</v>
      </c>
      <c r="J6" s="8">
        <f t="shared" si="4"/>
        <v>2793</v>
      </c>
      <c r="P6" s="13">
        <v>6</v>
      </c>
      <c r="Q6" s="9">
        <f>(C6/$N$3)/Q$2</f>
        <v>0.30722999999999995</v>
      </c>
      <c r="R6" s="9">
        <f>(D6/$N$3)/R$2</f>
        <v>0.24438749999999998</v>
      </c>
      <c r="S6" s="9">
        <f>(E6/$N$3)/S$2</f>
        <v>0.22344</v>
      </c>
      <c r="T6" s="9">
        <f>(F6/$N$3)/T$2</f>
        <v>0.20947499999999997</v>
      </c>
      <c r="U6" s="9">
        <f>(G6/$N$3)/U$2</f>
        <v>0.20109599999999994</v>
      </c>
      <c r="V6" s="9">
        <f>(H6/$N$3)/V$2</f>
        <v>0.19550999999999999</v>
      </c>
      <c r="W6" s="9">
        <f>(I6/$N$3)/W$2</f>
        <v>0.189525</v>
      </c>
      <c r="X6" s="9">
        <f>(J6/$N$3)/X$2</f>
        <v>0.17456250000000001</v>
      </c>
      <c r="Z6" s="17">
        <v>28</v>
      </c>
      <c r="AA6" s="8">
        <f t="shared" si="1"/>
        <v>14834.82</v>
      </c>
      <c r="AB6" s="8">
        <f t="shared" si="2"/>
        <v>20768.747999999996</v>
      </c>
      <c r="AD6">
        <v>9</v>
      </c>
      <c r="AE6">
        <v>18</v>
      </c>
      <c r="AF6">
        <v>40</v>
      </c>
    </row>
    <row r="7" spans="1:32" x14ac:dyDescent="0.25">
      <c r="B7" s="13">
        <v>9</v>
      </c>
      <c r="C7" s="8">
        <f t="shared" ref="C7:J7" si="5">C$8*1.2</f>
        <v>526.67999999999995</v>
      </c>
      <c r="D7" s="8">
        <f t="shared" si="5"/>
        <v>837.9</v>
      </c>
      <c r="E7" s="8">
        <f t="shared" si="5"/>
        <v>1149.1199999999999</v>
      </c>
      <c r="F7" s="8">
        <f t="shared" si="5"/>
        <v>1436.3999999999999</v>
      </c>
      <c r="G7" s="8">
        <f t="shared" si="5"/>
        <v>1723.6799999999998</v>
      </c>
      <c r="H7" s="8">
        <f t="shared" si="5"/>
        <v>2010.9599999999998</v>
      </c>
      <c r="I7" s="8">
        <f t="shared" si="5"/>
        <v>2274.2999999999997</v>
      </c>
      <c r="J7" s="8">
        <f t="shared" si="5"/>
        <v>2394</v>
      </c>
      <c r="P7" s="13">
        <v>9</v>
      </c>
      <c r="Q7" s="9">
        <f>(C7/$N$3)/Q$2</f>
        <v>0.26333999999999996</v>
      </c>
      <c r="R7" s="9">
        <f>(D7/$N$3)/R$2</f>
        <v>0.20947499999999997</v>
      </c>
      <c r="S7" s="9">
        <f>(E7/$N$3)/S$2</f>
        <v>0.19152</v>
      </c>
      <c r="T7" s="9">
        <f>(F7/$N$3)/T$2</f>
        <v>0.17954999999999999</v>
      </c>
      <c r="U7" s="9">
        <f>(G7/$N$3)/U$2</f>
        <v>0.17236799999999999</v>
      </c>
      <c r="V7" s="9">
        <f>(H7/$N$3)/V$2</f>
        <v>0.16757999999999998</v>
      </c>
      <c r="W7" s="9">
        <f>(I7/$N$3)/W$2</f>
        <v>0.16244999999999998</v>
      </c>
      <c r="X7" s="9">
        <f>(J7/$N$3)/X$2</f>
        <v>0.14962500000000001</v>
      </c>
      <c r="Z7" s="17">
        <v>32</v>
      </c>
      <c r="AA7" s="8">
        <f t="shared" si="1"/>
        <v>16941.54</v>
      </c>
      <c r="AB7" s="8">
        <f t="shared" si="2"/>
        <v>23718.155999999995</v>
      </c>
      <c r="AD7">
        <v>10</v>
      </c>
      <c r="AE7">
        <v>22</v>
      </c>
      <c r="AF7">
        <v>44</v>
      </c>
    </row>
    <row r="8" spans="1:32" x14ac:dyDescent="0.25">
      <c r="B8" s="13">
        <v>13</v>
      </c>
      <c r="C8" s="11">
        <f>$L4*C2</f>
        <v>438.9</v>
      </c>
      <c r="D8" s="11">
        <f>$L4*D2</f>
        <v>698.25</v>
      </c>
      <c r="E8" s="11">
        <f>$L4*E2</f>
        <v>957.59999999999991</v>
      </c>
      <c r="F8" s="11">
        <f>$L4*F2</f>
        <v>1197</v>
      </c>
      <c r="G8" s="11">
        <f>$L4*G2</f>
        <v>1436.3999999999999</v>
      </c>
      <c r="H8" s="11">
        <f>$L4*H2</f>
        <v>1675.8</v>
      </c>
      <c r="I8" s="11">
        <f>$L4*I2</f>
        <v>1895.25</v>
      </c>
      <c r="J8" s="11">
        <f>$L4*J2</f>
        <v>1995</v>
      </c>
      <c r="P8" s="13">
        <v>13</v>
      </c>
      <c r="Q8" s="9">
        <f>(C8/$N$3)/Q$2</f>
        <v>0.21945000000000001</v>
      </c>
      <c r="R8" s="9">
        <f>(D8/$N$3)/R$2</f>
        <v>0.17456250000000001</v>
      </c>
      <c r="S8" s="9">
        <f>(E8/$N$3)/S$2</f>
        <v>0.15959999999999999</v>
      </c>
      <c r="T8" s="9">
        <f>(F8/$N$3)/T$2</f>
        <v>0.14962500000000001</v>
      </c>
      <c r="U8" s="9">
        <f>(G8/$N$3)/U$2</f>
        <v>0.14363999999999999</v>
      </c>
      <c r="V8" s="9">
        <f>(H8/$N$3)/V$2</f>
        <v>0.13965</v>
      </c>
      <c r="W8" s="9">
        <f>(I8/$N$3)/W$2</f>
        <v>0.135375</v>
      </c>
      <c r="X8" s="9">
        <f>(J8/$N$3)/X$2</f>
        <v>0.12468750000000001</v>
      </c>
      <c r="Z8" s="17">
        <v>36</v>
      </c>
      <c r="AA8" s="8">
        <f t="shared" si="1"/>
        <v>18960.479999999996</v>
      </c>
      <c r="AB8" s="8">
        <f t="shared" si="2"/>
        <v>26544.671999999995</v>
      </c>
      <c r="AD8">
        <v>12</v>
      </c>
      <c r="AE8">
        <v>24</v>
      </c>
      <c r="AF8">
        <v>48</v>
      </c>
    </row>
    <row r="9" spans="1:32" x14ac:dyDescent="0.25">
      <c r="B9" s="13"/>
      <c r="P9" s="13"/>
      <c r="Z9" s="17">
        <v>40</v>
      </c>
      <c r="AA9" s="8">
        <f t="shared" si="1"/>
        <v>21154.979999999996</v>
      </c>
      <c r="AB9" s="8">
        <f t="shared" si="2"/>
        <v>29616.971999999994</v>
      </c>
      <c r="AD9">
        <v>13</v>
      </c>
      <c r="AE9">
        <v>26</v>
      </c>
      <c r="AF9">
        <v>56</v>
      </c>
    </row>
    <row r="10" spans="1:32" ht="15.75" thickBot="1" x14ac:dyDescent="0.3">
      <c r="B10" s="13"/>
      <c r="P10" s="13"/>
      <c r="Z10" s="17">
        <v>44</v>
      </c>
      <c r="AA10" s="8">
        <f t="shared" si="1"/>
        <v>23349.479999999996</v>
      </c>
      <c r="AB10" s="8">
        <f t="shared" si="2"/>
        <v>32689.27199999999</v>
      </c>
      <c r="AD10">
        <v>14</v>
      </c>
      <c r="AE10">
        <v>28</v>
      </c>
      <c r="AF10">
        <v>64</v>
      </c>
    </row>
    <row r="11" spans="1:32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  <c r="H11" s="17" t="s">
        <v>15</v>
      </c>
      <c r="I11" s="17" t="s">
        <v>16</v>
      </c>
      <c r="J11" s="17" t="s">
        <v>17</v>
      </c>
      <c r="L11" s="16" t="s">
        <v>11</v>
      </c>
      <c r="N11" s="42">
        <v>20</v>
      </c>
      <c r="O11" s="14" t="s">
        <v>2</v>
      </c>
      <c r="P11" s="13" t="s">
        <v>1</v>
      </c>
      <c r="Q11" s="17" t="s">
        <v>5</v>
      </c>
      <c r="R11" s="17" t="s">
        <v>6</v>
      </c>
      <c r="S11" s="17" t="s">
        <v>7</v>
      </c>
      <c r="T11" s="17" t="s">
        <v>8</v>
      </c>
      <c r="U11" s="17" t="s">
        <v>9</v>
      </c>
      <c r="V11" s="17" t="s">
        <v>15</v>
      </c>
      <c r="W11" s="17" t="s">
        <v>16</v>
      </c>
      <c r="X11" s="17" t="s">
        <v>17</v>
      </c>
    </row>
    <row r="12" spans="1:32" ht="15.75" thickBot="1" x14ac:dyDescent="0.3">
      <c r="B12" s="13">
        <v>1</v>
      </c>
      <c r="C12" s="8">
        <f>C4*$L$12</f>
        <v>526.67999999999995</v>
      </c>
      <c r="D12" s="8">
        <f>D4*$L$12</f>
        <v>837.9</v>
      </c>
      <c r="E12" s="8">
        <f>E4*$L$12</f>
        <v>1149.1199999999999</v>
      </c>
      <c r="F12" s="8">
        <f>F4*$L$12</f>
        <v>1436.3999999999999</v>
      </c>
      <c r="G12" s="8">
        <f>G4*$L$12</f>
        <v>1723.6799999999998</v>
      </c>
      <c r="H12" s="8">
        <f>H4*$L$12</f>
        <v>2010.9599999999998</v>
      </c>
      <c r="I12" s="8">
        <f>I4*$L$12</f>
        <v>2274.2999999999997</v>
      </c>
      <c r="J12" s="8">
        <f>J4*$L$12</f>
        <v>2394</v>
      </c>
      <c r="L12" s="6">
        <v>0.6</v>
      </c>
      <c r="P12" s="13">
        <v>1</v>
      </c>
      <c r="Q12" s="9">
        <f>(C12/$N$11)/Q$2</f>
        <v>0.52667999999999993</v>
      </c>
      <c r="R12" s="9">
        <f>(D12/$N$11)/R$2</f>
        <v>0.41894999999999993</v>
      </c>
      <c r="S12" s="9">
        <f>(E12/$N$11)/S$2</f>
        <v>0.38303999999999999</v>
      </c>
      <c r="T12" s="9">
        <f>(F12/$N$11)/T$2</f>
        <v>0.35909999999999997</v>
      </c>
      <c r="U12" s="9">
        <f>(G12/$N$11)/U$2</f>
        <v>0.34473599999999999</v>
      </c>
      <c r="V12" s="9">
        <f>(H12/$N$11)/V$2</f>
        <v>0.33515999999999996</v>
      </c>
      <c r="W12" s="9">
        <f>(I12/$N$11)/W$2</f>
        <v>0.32489999999999997</v>
      </c>
      <c r="X12" s="9">
        <f>(J12/$N$11)/X$2</f>
        <v>0.29925000000000002</v>
      </c>
    </row>
    <row r="13" spans="1:32" x14ac:dyDescent="0.25">
      <c r="B13" s="13">
        <v>3</v>
      </c>
      <c r="C13" s="8">
        <f>C5*$L$12</f>
        <v>421.34399999999999</v>
      </c>
      <c r="D13" s="8">
        <f>D5*$L$12</f>
        <v>670.32</v>
      </c>
      <c r="E13" s="8">
        <f>E5*$L$12</f>
        <v>919.29599999999994</v>
      </c>
      <c r="F13" s="8">
        <f>F5*$L$12</f>
        <v>1149.1199999999999</v>
      </c>
      <c r="G13" s="8">
        <f>G5*$L$12</f>
        <v>1378.9439999999997</v>
      </c>
      <c r="H13" s="8">
        <f>H5*$L$12</f>
        <v>1608.768</v>
      </c>
      <c r="I13" s="8">
        <f>I5*$L$12</f>
        <v>1819.44</v>
      </c>
      <c r="J13" s="8">
        <f>J5*$L$12</f>
        <v>1915.1999999999998</v>
      </c>
      <c r="P13" s="13">
        <v>3</v>
      </c>
      <c r="Q13" s="9">
        <f>(C13/$N$11)/Q$2</f>
        <v>0.421344</v>
      </c>
      <c r="R13" s="9">
        <f>(D13/$N$11)/R$2</f>
        <v>0.33516000000000007</v>
      </c>
      <c r="S13" s="9">
        <f>(E13/$N$11)/S$2</f>
        <v>0.30643199999999998</v>
      </c>
      <c r="T13" s="9">
        <f>(F13/$N$11)/T$2</f>
        <v>0.28727999999999998</v>
      </c>
      <c r="U13" s="9">
        <f>(G13/$N$11)/U$2</f>
        <v>0.27578879999999995</v>
      </c>
      <c r="V13" s="9">
        <f>(H13/$N$11)/V$2</f>
        <v>0.26812799999999998</v>
      </c>
      <c r="W13" s="9">
        <f>(I13/$N$11)/W$2</f>
        <v>0.25992000000000004</v>
      </c>
      <c r="X13" s="9">
        <f>(J13/$N$11)/X$2</f>
        <v>0.23939999999999997</v>
      </c>
    </row>
    <row r="14" spans="1:32" x14ac:dyDescent="0.25">
      <c r="B14" s="13">
        <v>6</v>
      </c>
      <c r="C14" s="8">
        <f>C6*$L$12</f>
        <v>368.67599999999993</v>
      </c>
      <c r="D14" s="8">
        <f>D6*$L$12</f>
        <v>586.53</v>
      </c>
      <c r="E14" s="8">
        <f>E6*$L$12</f>
        <v>804.3839999999999</v>
      </c>
      <c r="F14" s="8">
        <f>F6*$L$12</f>
        <v>1005.4799999999999</v>
      </c>
      <c r="G14" s="8">
        <f>G6*$L$12</f>
        <v>1206.5759999999998</v>
      </c>
      <c r="H14" s="8">
        <f>H6*$L$12</f>
        <v>1407.6719999999998</v>
      </c>
      <c r="I14" s="8">
        <f>I6*$L$12</f>
        <v>1592.01</v>
      </c>
      <c r="J14" s="8">
        <f>J6*$L$12</f>
        <v>1675.8</v>
      </c>
      <c r="P14" s="13">
        <v>6</v>
      </c>
      <c r="Q14" s="9">
        <f>(C14/$N$11)/Q$2</f>
        <v>0.36867599999999995</v>
      </c>
      <c r="R14" s="9">
        <f>(D14/$N$11)/R$2</f>
        <v>0.293265</v>
      </c>
      <c r="S14" s="9">
        <f>(E14/$N$11)/S$2</f>
        <v>0.26812799999999998</v>
      </c>
      <c r="T14" s="9">
        <f>(F14/$N$11)/T$2</f>
        <v>0.25136999999999998</v>
      </c>
      <c r="U14" s="9">
        <f>(G14/$N$11)/U$2</f>
        <v>0.24131519999999995</v>
      </c>
      <c r="V14" s="9">
        <f>(H14/$N$11)/V$2</f>
        <v>0.23461199999999996</v>
      </c>
      <c r="W14" s="9">
        <f>(I14/$N$11)/W$2</f>
        <v>0.22742999999999999</v>
      </c>
      <c r="X14" s="9">
        <f>(J14/$N$11)/X$2</f>
        <v>0.20947499999999997</v>
      </c>
    </row>
    <row r="15" spans="1:32" x14ac:dyDescent="0.25">
      <c r="B15" s="13">
        <v>9</v>
      </c>
      <c r="C15" s="8">
        <f>C7*$L$12</f>
        <v>316.00799999999998</v>
      </c>
      <c r="D15" s="8">
        <f>D7*$L$12</f>
        <v>502.73999999999995</v>
      </c>
      <c r="E15" s="8">
        <f>E7*$L$12</f>
        <v>689.47199999999987</v>
      </c>
      <c r="F15" s="8">
        <f>F7*$L$12</f>
        <v>861.83999999999992</v>
      </c>
      <c r="G15" s="8">
        <f>G7*$L$12</f>
        <v>1034.2079999999999</v>
      </c>
      <c r="H15" s="8">
        <f>H7*$L$12</f>
        <v>1206.5759999999998</v>
      </c>
      <c r="I15" s="8">
        <f>I7*$L$12</f>
        <v>1364.5799999999997</v>
      </c>
      <c r="J15" s="8">
        <f>J7*$L$12</f>
        <v>1436.3999999999999</v>
      </c>
      <c r="P15" s="13">
        <v>9</v>
      </c>
      <c r="Q15" s="9">
        <f>(C15/$N$11)/Q$2</f>
        <v>0.31600800000000001</v>
      </c>
      <c r="R15" s="9">
        <f>(D15/$N$11)/R$2</f>
        <v>0.25136999999999998</v>
      </c>
      <c r="S15" s="9">
        <f>(E15/$N$11)/S$2</f>
        <v>0.22982399999999994</v>
      </c>
      <c r="T15" s="9">
        <f>(F15/$N$11)/T$2</f>
        <v>0.21545999999999998</v>
      </c>
      <c r="U15" s="9">
        <f>(G15/$N$11)/U$2</f>
        <v>0.20684159999999996</v>
      </c>
      <c r="V15" s="9">
        <f>(H15/$N$11)/V$2</f>
        <v>0.20109599999999997</v>
      </c>
      <c r="W15" s="9">
        <f>(I15/$N$11)/W$2</f>
        <v>0.19493999999999995</v>
      </c>
      <c r="X15" s="9">
        <f>(J15/$N$11)/X$2</f>
        <v>0.17954999999999999</v>
      </c>
    </row>
    <row r="16" spans="1:32" x14ac:dyDescent="0.25">
      <c r="B16" s="13">
        <v>13</v>
      </c>
      <c r="C16" s="8">
        <f>C8*$L$12</f>
        <v>263.33999999999997</v>
      </c>
      <c r="D16" s="8">
        <f>D8*$L$12</f>
        <v>418.95</v>
      </c>
      <c r="E16" s="8">
        <f>E8*$L$12</f>
        <v>574.55999999999995</v>
      </c>
      <c r="F16" s="8">
        <f>F8*$L$12</f>
        <v>718.19999999999993</v>
      </c>
      <c r="G16" s="8">
        <f>G8*$L$12</f>
        <v>861.83999999999992</v>
      </c>
      <c r="H16" s="8">
        <f>H8*$L$12</f>
        <v>1005.4799999999999</v>
      </c>
      <c r="I16" s="8">
        <f>I8*$L$12</f>
        <v>1137.1499999999999</v>
      </c>
      <c r="J16" s="8">
        <f>J8*$L$12</f>
        <v>1197</v>
      </c>
      <c r="P16" s="13">
        <v>13</v>
      </c>
      <c r="Q16" s="9">
        <f>(C16/$N$11)/Q$2</f>
        <v>0.26333999999999996</v>
      </c>
      <c r="R16" s="9">
        <f>(D16/$N$11)/R$2</f>
        <v>0.20947499999999997</v>
      </c>
      <c r="S16" s="9">
        <f>(E16/$N$11)/S$2</f>
        <v>0.19152</v>
      </c>
      <c r="T16" s="9">
        <f>(F16/$N$11)/T$2</f>
        <v>0.17954999999999999</v>
      </c>
      <c r="U16" s="9">
        <f>(G16/$N$11)/U$2</f>
        <v>0.17236799999999999</v>
      </c>
      <c r="V16" s="9">
        <f>(H16/$N$11)/V$2</f>
        <v>0.16757999999999998</v>
      </c>
      <c r="W16" s="9">
        <f>(I16/$N$11)/W$2</f>
        <v>0.16244999999999998</v>
      </c>
      <c r="X16" s="9">
        <f>(J16/$N$11)/X$2</f>
        <v>0.14962500000000001</v>
      </c>
    </row>
    <row r="17" spans="1:24" x14ac:dyDescent="0.25">
      <c r="B17" s="13"/>
      <c r="P17" s="13"/>
    </row>
    <row r="18" spans="1:24" ht="15.75" thickBot="1" x14ac:dyDescent="0.3">
      <c r="B18" s="13"/>
      <c r="P18" s="13"/>
    </row>
    <row r="19" spans="1:24" ht="15.75" thickBot="1" x14ac:dyDescent="0.3">
      <c r="A19" s="13" t="s">
        <v>3</v>
      </c>
      <c r="B19" s="13" t="s">
        <v>1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15</v>
      </c>
      <c r="I19" s="17" t="s">
        <v>16</v>
      </c>
      <c r="J19" s="17" t="s">
        <v>17</v>
      </c>
      <c r="N19" s="42">
        <v>10</v>
      </c>
      <c r="O19" s="15" t="s">
        <v>3</v>
      </c>
      <c r="P19" s="13" t="s">
        <v>1</v>
      </c>
      <c r="Q19" s="17" t="s">
        <v>5</v>
      </c>
      <c r="R19" s="17" t="s">
        <v>6</v>
      </c>
      <c r="S19" s="17" t="s">
        <v>7</v>
      </c>
      <c r="T19" s="17" t="s">
        <v>8</v>
      </c>
      <c r="U19" s="17" t="s">
        <v>9</v>
      </c>
      <c r="V19" s="17" t="s">
        <v>15</v>
      </c>
      <c r="W19" s="17" t="s">
        <v>16</v>
      </c>
      <c r="X19" s="17" t="s">
        <v>17</v>
      </c>
    </row>
    <row r="20" spans="1:24" ht="15.75" thickBot="1" x14ac:dyDescent="0.3">
      <c r="B20" s="13">
        <v>1</v>
      </c>
      <c r="C20" s="1">
        <f>C4*$L$20</f>
        <v>307.22999999999996</v>
      </c>
      <c r="D20" s="1">
        <f>D4*$L$20</f>
        <v>488.77499999999998</v>
      </c>
      <c r="E20" s="1">
        <f>E4*$L$20</f>
        <v>670.31999999999994</v>
      </c>
      <c r="F20" s="1">
        <f>F4*$L$20</f>
        <v>837.9</v>
      </c>
      <c r="G20" s="1">
        <f>G4*$L$20</f>
        <v>1005.4799999999998</v>
      </c>
      <c r="H20" s="1">
        <f>H4*$L$20</f>
        <v>1173.06</v>
      </c>
      <c r="I20" s="1">
        <f>I4*$L$20</f>
        <v>1326.675</v>
      </c>
      <c r="J20" s="1">
        <f>J4*$L$20</f>
        <v>1396.5</v>
      </c>
      <c r="L20" s="7">
        <v>0.35</v>
      </c>
      <c r="P20" s="13">
        <v>1</v>
      </c>
      <c r="Q20" s="9">
        <f>(C20/$N$19)/Q$2</f>
        <v>0.6144599999999999</v>
      </c>
      <c r="R20" s="9">
        <f>(D20/$N$19)/R$2</f>
        <v>0.48877499999999996</v>
      </c>
      <c r="S20" s="9">
        <f>(E20/$N$19)/S$2</f>
        <v>0.44688</v>
      </c>
      <c r="T20" s="9">
        <f>(F20/$N$19)/T$2</f>
        <v>0.41894999999999993</v>
      </c>
      <c r="U20" s="9">
        <f>(G20/$N$19)/U$2</f>
        <v>0.40219199999999988</v>
      </c>
      <c r="V20" s="9">
        <f>(H20/$N$19)/V$2</f>
        <v>0.39101999999999998</v>
      </c>
      <c r="W20" s="9">
        <f>(I20/$N$19)/W$2</f>
        <v>0.37905</v>
      </c>
      <c r="X20" s="9">
        <f>(J20/$N$19)/X$2</f>
        <v>0.34912500000000002</v>
      </c>
    </row>
    <row r="21" spans="1:24" x14ac:dyDescent="0.25">
      <c r="B21" s="13">
        <v>3</v>
      </c>
      <c r="C21" s="1">
        <f>C5*$L$20</f>
        <v>245.78399999999999</v>
      </c>
      <c r="D21" s="1">
        <f>D5*$L$20</f>
        <v>391.02</v>
      </c>
      <c r="E21" s="1">
        <f>E5*$L$20</f>
        <v>536.25599999999997</v>
      </c>
      <c r="F21" s="1">
        <f>F5*$L$20</f>
        <v>670.31999999999994</v>
      </c>
      <c r="G21" s="1">
        <f>G5*$L$20</f>
        <v>804.3839999999999</v>
      </c>
      <c r="H21" s="1">
        <f>H5*$L$20</f>
        <v>938.44799999999998</v>
      </c>
      <c r="I21" s="1">
        <f>I5*$L$20</f>
        <v>1061.3399999999999</v>
      </c>
      <c r="J21" s="1">
        <f>J5*$L$20</f>
        <v>1117.1999999999998</v>
      </c>
      <c r="P21" s="13">
        <v>3</v>
      </c>
      <c r="Q21" s="9">
        <f>(C21/$N$19)/Q$2</f>
        <v>0.49156799999999995</v>
      </c>
      <c r="R21" s="9">
        <f>(D21/$N$19)/R$2</f>
        <v>0.39101999999999998</v>
      </c>
      <c r="S21" s="9">
        <f>(E21/$N$19)/S$2</f>
        <v>0.35750399999999999</v>
      </c>
      <c r="T21" s="9">
        <f>(F21/$N$19)/T$2</f>
        <v>0.33515999999999996</v>
      </c>
      <c r="U21" s="9">
        <f>(G21/$N$19)/U$2</f>
        <v>0.32175359999999997</v>
      </c>
      <c r="V21" s="9">
        <f>(H21/$N$19)/V$2</f>
        <v>0.31281599999999998</v>
      </c>
      <c r="W21" s="9">
        <f>(I21/$N$19)/W$2</f>
        <v>0.30323999999999995</v>
      </c>
      <c r="X21" s="9">
        <f>(J21/$N$19)/X$2</f>
        <v>0.27929999999999994</v>
      </c>
    </row>
    <row r="22" spans="1:24" x14ac:dyDescent="0.25">
      <c r="B22" s="13">
        <v>6</v>
      </c>
      <c r="C22" s="1">
        <f>C6*$L$20</f>
        <v>215.06099999999995</v>
      </c>
      <c r="D22" s="1">
        <f>D6*$L$20</f>
        <v>342.14249999999998</v>
      </c>
      <c r="E22" s="1">
        <f>E6*$L$20</f>
        <v>469.22399999999993</v>
      </c>
      <c r="F22" s="1">
        <f>F6*$L$20</f>
        <v>586.53</v>
      </c>
      <c r="G22" s="1">
        <f>G6*$L$20</f>
        <v>703.83599999999979</v>
      </c>
      <c r="H22" s="1">
        <f>H6*$L$20</f>
        <v>821.14199999999994</v>
      </c>
      <c r="I22" s="1">
        <f>I6*$L$20</f>
        <v>928.6724999999999</v>
      </c>
      <c r="J22" s="1">
        <f>J6*$L$20</f>
        <v>977.55</v>
      </c>
      <c r="P22" s="13">
        <v>6</v>
      </c>
      <c r="Q22" s="9">
        <f>(C22/$N$19)/Q$2</f>
        <v>0.43012199999999995</v>
      </c>
      <c r="R22" s="9">
        <f>(D22/$N$19)/R$2</f>
        <v>0.34214250000000002</v>
      </c>
      <c r="S22" s="9">
        <f>(E22/$N$19)/S$2</f>
        <v>0.31281599999999998</v>
      </c>
      <c r="T22" s="9">
        <f>(F22/$N$19)/T$2</f>
        <v>0.293265</v>
      </c>
      <c r="U22" s="9">
        <f>(G22/$N$19)/U$2</f>
        <v>0.28153439999999991</v>
      </c>
      <c r="V22" s="9">
        <f>(H22/$N$19)/V$2</f>
        <v>0.27371400000000001</v>
      </c>
      <c r="W22" s="9">
        <f>(I22/$N$19)/W$2</f>
        <v>0.26533499999999993</v>
      </c>
      <c r="X22" s="9">
        <f>(J22/$N$19)/X$2</f>
        <v>0.24438749999999998</v>
      </c>
    </row>
    <row r="23" spans="1:24" x14ac:dyDescent="0.25">
      <c r="B23" s="13">
        <v>9</v>
      </c>
      <c r="C23" s="1">
        <f>C7*$L$20</f>
        <v>184.33799999999997</v>
      </c>
      <c r="D23" s="1">
        <f>D7*$L$20</f>
        <v>293.26499999999999</v>
      </c>
      <c r="E23" s="1">
        <f>E7*$L$20</f>
        <v>402.19199999999995</v>
      </c>
      <c r="F23" s="1">
        <f>F7*$L$20</f>
        <v>502.7399999999999</v>
      </c>
      <c r="G23" s="1">
        <f>G7*$L$20</f>
        <v>603.2879999999999</v>
      </c>
      <c r="H23" s="1">
        <f>H7*$L$20</f>
        <v>703.8359999999999</v>
      </c>
      <c r="I23" s="1">
        <f>I7*$L$20</f>
        <v>796.00499999999988</v>
      </c>
      <c r="J23" s="1">
        <f>J7*$L$20</f>
        <v>837.9</v>
      </c>
      <c r="P23" s="13">
        <v>9</v>
      </c>
      <c r="Q23" s="9">
        <f>(C23/$N$19)/Q$2</f>
        <v>0.36867599999999995</v>
      </c>
      <c r="R23" s="9">
        <f>(D23/$N$19)/R$2</f>
        <v>0.293265</v>
      </c>
      <c r="S23" s="9">
        <f>(E23/$N$19)/S$2</f>
        <v>0.26812799999999998</v>
      </c>
      <c r="T23" s="9">
        <f>(F23/$N$19)/T$2</f>
        <v>0.25136999999999993</v>
      </c>
      <c r="U23" s="9">
        <f>(G23/$N$19)/U$2</f>
        <v>0.24131519999999995</v>
      </c>
      <c r="V23" s="9">
        <f>(H23/$N$19)/V$2</f>
        <v>0.23461199999999996</v>
      </c>
      <c r="W23" s="9">
        <f>(I23/$N$19)/W$2</f>
        <v>0.22742999999999994</v>
      </c>
      <c r="X23" s="9">
        <f>(J23/$N$19)/X$2</f>
        <v>0.20947499999999997</v>
      </c>
    </row>
    <row r="24" spans="1:24" x14ac:dyDescent="0.25">
      <c r="B24" s="13">
        <v>13</v>
      </c>
      <c r="C24" s="1">
        <f>C8*$L$20</f>
        <v>153.61499999999998</v>
      </c>
      <c r="D24" s="1">
        <f>D8*$L$20</f>
        <v>244.38749999999999</v>
      </c>
      <c r="E24" s="1">
        <f>E8*$L$20</f>
        <v>335.15999999999997</v>
      </c>
      <c r="F24" s="1">
        <f>F8*$L$20</f>
        <v>418.95</v>
      </c>
      <c r="G24" s="1">
        <f>G8*$L$20</f>
        <v>502.7399999999999</v>
      </c>
      <c r="H24" s="1">
        <f>H8*$L$20</f>
        <v>586.53</v>
      </c>
      <c r="I24" s="1">
        <f>I8*$L$20</f>
        <v>663.33749999999998</v>
      </c>
      <c r="J24" s="1">
        <f>J8*$L$20</f>
        <v>698.25</v>
      </c>
      <c r="P24" s="13">
        <v>13</v>
      </c>
      <c r="Q24" s="9">
        <f>(C24/$N$19)/Q$2</f>
        <v>0.30722999999999995</v>
      </c>
      <c r="R24" s="9">
        <f>(D24/$N$19)/R$2</f>
        <v>0.24438749999999998</v>
      </c>
      <c r="S24" s="9">
        <f>(E24/$N$19)/S$2</f>
        <v>0.22344</v>
      </c>
      <c r="T24" s="9">
        <f>(F24/$N$19)/T$2</f>
        <v>0.20947499999999997</v>
      </c>
      <c r="U24" s="9">
        <f>(G24/$N$19)/U$2</f>
        <v>0.20109599999999994</v>
      </c>
      <c r="V24" s="9">
        <f>(H24/$N$19)/V$2</f>
        <v>0.19550999999999999</v>
      </c>
      <c r="W24" s="9">
        <f>(I24/$N$19)/W$2</f>
        <v>0.189525</v>
      </c>
      <c r="X24" s="9">
        <f>(J24/$N$19)/X$2</f>
        <v>0.17456250000000001</v>
      </c>
    </row>
    <row r="25" spans="1:24" x14ac:dyDescent="0.25">
      <c r="B25" s="13"/>
      <c r="P25" s="13"/>
    </row>
    <row r="26" spans="1:24" ht="15.75" thickBot="1" x14ac:dyDescent="0.3">
      <c r="B26" s="13"/>
      <c r="P26" s="13"/>
    </row>
    <row r="27" spans="1:24" ht="15.75" thickBot="1" x14ac:dyDescent="0.3">
      <c r="A27" s="13" t="s">
        <v>4</v>
      </c>
      <c r="B27" s="13" t="s">
        <v>1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H27" s="17" t="s">
        <v>15</v>
      </c>
      <c r="I27" s="17" t="s">
        <v>16</v>
      </c>
      <c r="J27" s="17" t="s">
        <v>17</v>
      </c>
      <c r="L27" s="7">
        <v>0.2</v>
      </c>
      <c r="N27" s="42">
        <v>8</v>
      </c>
      <c r="O27" s="15" t="s">
        <v>4</v>
      </c>
      <c r="P27" s="13" t="s">
        <v>1</v>
      </c>
      <c r="Q27" s="17" t="s">
        <v>5</v>
      </c>
      <c r="R27" s="17" t="s">
        <v>6</v>
      </c>
      <c r="S27" s="17" t="s">
        <v>7</v>
      </c>
      <c r="T27" s="17" t="s">
        <v>8</v>
      </c>
      <c r="U27" s="17" t="s">
        <v>9</v>
      </c>
      <c r="V27" s="17" t="s">
        <v>15</v>
      </c>
      <c r="W27" s="17" t="s">
        <v>16</v>
      </c>
      <c r="X27" s="17" t="s">
        <v>17</v>
      </c>
    </row>
    <row r="28" spans="1:24" x14ac:dyDescent="0.25">
      <c r="B28" s="13">
        <v>1</v>
      </c>
      <c r="C28" s="1">
        <f>C4*$L$27</f>
        <v>175.56</v>
      </c>
      <c r="D28" s="1">
        <f>D4*$L$27</f>
        <v>279.3</v>
      </c>
      <c r="E28" s="1">
        <f>E4*$L$27</f>
        <v>383.03999999999996</v>
      </c>
      <c r="F28" s="1">
        <f>F4*$L$27</f>
        <v>478.8</v>
      </c>
      <c r="G28" s="1">
        <f>G4*$L$27</f>
        <v>574.55999999999995</v>
      </c>
      <c r="H28" s="1">
        <f>H4*$L$27</f>
        <v>670.32</v>
      </c>
      <c r="I28" s="1">
        <f>I4*$L$27</f>
        <v>758.1</v>
      </c>
      <c r="J28" s="1">
        <f>J4*$L$27</f>
        <v>798</v>
      </c>
      <c r="N28" s="13" t="s">
        <v>20</v>
      </c>
      <c r="O28" s="13"/>
      <c r="P28" s="13">
        <v>1</v>
      </c>
      <c r="Q28" s="9">
        <f>(C28/$N$27)/Q$2</f>
        <v>0.43890000000000001</v>
      </c>
      <c r="R28" s="9">
        <f>(D28/$N$27)/R$2</f>
        <v>0.34912500000000002</v>
      </c>
      <c r="S28" s="9">
        <f>(E28/$N$27)/S$2</f>
        <v>0.31919999999999998</v>
      </c>
      <c r="T28" s="9">
        <f>(F28/$N$27)/T$2</f>
        <v>0.29925000000000002</v>
      </c>
      <c r="U28" s="9">
        <f>(G28/$N$27)/U$2</f>
        <v>0.28727999999999998</v>
      </c>
      <c r="V28" s="9">
        <f>(H28/$N$27)/V$2</f>
        <v>0.27930000000000005</v>
      </c>
      <c r="W28" s="9">
        <f>(I28/$N$27)/W$2</f>
        <v>0.27074999999999999</v>
      </c>
      <c r="X28" s="9">
        <f>(J28/$N$27)/X$2</f>
        <v>0.24937500000000001</v>
      </c>
    </row>
    <row r="29" spans="1:24" x14ac:dyDescent="0.25">
      <c r="B29" s="13">
        <v>3</v>
      </c>
      <c r="C29" s="1">
        <f>C5*$L$27</f>
        <v>140.44800000000001</v>
      </c>
      <c r="D29" s="1">
        <f>D5*$L$27</f>
        <v>223.44000000000003</v>
      </c>
      <c r="E29" s="1">
        <f>E5*$L$27</f>
        <v>306.43199999999996</v>
      </c>
      <c r="F29" s="1">
        <f>F5*$L$27</f>
        <v>383.04</v>
      </c>
      <c r="G29" s="1">
        <f>G5*$L$27</f>
        <v>459.64799999999997</v>
      </c>
      <c r="H29" s="1">
        <f>H5*$L$27</f>
        <v>536.25600000000009</v>
      </c>
      <c r="I29" s="1">
        <f>I5*$L$27</f>
        <v>606.48</v>
      </c>
      <c r="J29" s="1">
        <f>J5*$L$27</f>
        <v>638.40000000000009</v>
      </c>
      <c r="N29" s="20" t="s">
        <v>21</v>
      </c>
      <c r="O29" s="20"/>
      <c r="P29" s="13">
        <v>3</v>
      </c>
      <c r="Q29" s="9">
        <f>(C29/$N$27)/Q$2</f>
        <v>0.35112000000000004</v>
      </c>
      <c r="R29" s="9">
        <f>(D29/$N$27)/R$2</f>
        <v>0.27930000000000005</v>
      </c>
      <c r="S29" s="9">
        <f>(E29/$N$27)/S$2</f>
        <v>0.25535999999999998</v>
      </c>
      <c r="T29" s="9">
        <f>(F29/$N$27)/T$2</f>
        <v>0.2394</v>
      </c>
      <c r="U29" s="9">
        <f>(G29/$N$27)/U$2</f>
        <v>0.22982399999999997</v>
      </c>
      <c r="V29" s="9">
        <f>(H29/$N$27)/V$2</f>
        <v>0.22344000000000003</v>
      </c>
      <c r="W29" s="9">
        <f>(I29/$N$27)/W$2</f>
        <v>0.21660000000000001</v>
      </c>
      <c r="X29" s="9">
        <f>(J29/$N$27)/X$2</f>
        <v>0.19950000000000004</v>
      </c>
    </row>
    <row r="30" spans="1:24" x14ac:dyDescent="0.25">
      <c r="B30" s="13">
        <v>6</v>
      </c>
      <c r="C30" s="1">
        <f>C6*$L$27</f>
        <v>122.892</v>
      </c>
      <c r="D30" s="1">
        <f>D6*$L$27</f>
        <v>195.51</v>
      </c>
      <c r="E30" s="1">
        <f>E6*$L$27</f>
        <v>268.12799999999999</v>
      </c>
      <c r="F30" s="1">
        <f>F6*$L$27</f>
        <v>335.16</v>
      </c>
      <c r="G30" s="1">
        <f>G6*$L$27</f>
        <v>402.19199999999995</v>
      </c>
      <c r="H30" s="1">
        <f>H6*$L$27</f>
        <v>469.22399999999999</v>
      </c>
      <c r="I30" s="1">
        <f>I6*$L$27</f>
        <v>530.66999999999996</v>
      </c>
      <c r="J30" s="1">
        <f>J6*$L$27</f>
        <v>558.6</v>
      </c>
      <c r="P30" s="13">
        <v>6</v>
      </c>
      <c r="Q30" s="9">
        <f>(C30/$N$27)/Q$2</f>
        <v>0.30723</v>
      </c>
      <c r="R30" s="9">
        <f>(D30/$N$27)/R$2</f>
        <v>0.24438749999999998</v>
      </c>
      <c r="S30" s="9">
        <f>(E30/$N$27)/S$2</f>
        <v>0.22344</v>
      </c>
      <c r="T30" s="9">
        <f>(F30/$N$27)/T$2</f>
        <v>0.20947500000000002</v>
      </c>
      <c r="U30" s="9">
        <f>(G30/$N$27)/U$2</f>
        <v>0.20109599999999997</v>
      </c>
      <c r="V30" s="9">
        <f>(H30/$N$27)/V$2</f>
        <v>0.19550999999999999</v>
      </c>
      <c r="W30" s="9">
        <f>(I30/$N$27)/W$2</f>
        <v>0.189525</v>
      </c>
      <c r="X30" s="9">
        <f>(J30/$N$27)/X$2</f>
        <v>0.17456250000000001</v>
      </c>
    </row>
    <row r="31" spans="1:24" x14ac:dyDescent="0.25">
      <c r="B31" s="13">
        <v>9</v>
      </c>
      <c r="C31" s="1">
        <f>C7*$L$27</f>
        <v>105.336</v>
      </c>
      <c r="D31" s="1">
        <f>D7*$L$27</f>
        <v>167.58</v>
      </c>
      <c r="E31" s="1">
        <f>E7*$L$27</f>
        <v>229.82399999999998</v>
      </c>
      <c r="F31" s="1">
        <f>F7*$L$27</f>
        <v>287.27999999999997</v>
      </c>
      <c r="G31" s="1">
        <f>G7*$L$27</f>
        <v>344.73599999999999</v>
      </c>
      <c r="H31" s="1">
        <f>H7*$L$27</f>
        <v>402.19200000000001</v>
      </c>
      <c r="I31" s="1">
        <f>I7*$L$27</f>
        <v>454.85999999999996</v>
      </c>
      <c r="J31" s="1">
        <f>J7*$L$27</f>
        <v>478.8</v>
      </c>
      <c r="P31" s="13">
        <v>9</v>
      </c>
      <c r="Q31" s="9">
        <f>(C31/$N$27)/Q$2</f>
        <v>0.26334000000000002</v>
      </c>
      <c r="R31" s="9">
        <f>(D31/$N$27)/R$2</f>
        <v>0.20947500000000002</v>
      </c>
      <c r="S31" s="9">
        <f>(E31/$N$27)/S$2</f>
        <v>0.19152</v>
      </c>
      <c r="T31" s="9">
        <f>(F31/$N$27)/T$2</f>
        <v>0.17954999999999999</v>
      </c>
      <c r="U31" s="9">
        <f>(G31/$N$27)/U$2</f>
        <v>0.17236799999999999</v>
      </c>
      <c r="V31" s="9">
        <f>(H31/$N$27)/V$2</f>
        <v>0.16758000000000001</v>
      </c>
      <c r="W31" s="9">
        <f>(I31/$N$27)/W$2</f>
        <v>0.16244999999999998</v>
      </c>
      <c r="X31" s="9">
        <f>(J31/$N$27)/X$2</f>
        <v>0.14962500000000001</v>
      </c>
    </row>
    <row r="32" spans="1:24" x14ac:dyDescent="0.25">
      <c r="B32" s="13">
        <v>13</v>
      </c>
      <c r="C32" s="1">
        <f>C8*$L$27</f>
        <v>87.78</v>
      </c>
      <c r="D32" s="1">
        <f>D8*$L$27</f>
        <v>139.65</v>
      </c>
      <c r="E32" s="1">
        <f>E8*$L$27</f>
        <v>191.51999999999998</v>
      </c>
      <c r="F32" s="1">
        <f>F8*$L$27</f>
        <v>239.4</v>
      </c>
      <c r="G32" s="1">
        <f>G8*$L$27</f>
        <v>287.27999999999997</v>
      </c>
      <c r="H32" s="1">
        <f>H8*$L$27</f>
        <v>335.16</v>
      </c>
      <c r="I32" s="1">
        <f>I8*$L$27</f>
        <v>379.05</v>
      </c>
      <c r="J32" s="1">
        <f>J8*$L$27</f>
        <v>399</v>
      </c>
      <c r="P32" s="13">
        <v>13</v>
      </c>
      <c r="Q32" s="9">
        <f>(C32/$N$27)/Q$2</f>
        <v>0.21945000000000001</v>
      </c>
      <c r="R32" s="9">
        <f>(D32/$N$27)/R$2</f>
        <v>0.17456250000000001</v>
      </c>
      <c r="S32" s="9">
        <f>(E32/$N$27)/S$2</f>
        <v>0.15959999999999999</v>
      </c>
      <c r="T32" s="9">
        <f>(F32/$N$27)/T$2</f>
        <v>0.14962500000000001</v>
      </c>
      <c r="U32" s="9">
        <f>(G32/$N$27)/U$2</f>
        <v>0.14363999999999999</v>
      </c>
      <c r="V32" s="9">
        <f>(H32/$N$27)/V$2</f>
        <v>0.13965000000000002</v>
      </c>
      <c r="W32" s="9">
        <f>(I32/$N$27)/W$2</f>
        <v>0.135375</v>
      </c>
      <c r="X32" s="9">
        <f>(J32/$N$27)/X$2</f>
        <v>0.12468750000000001</v>
      </c>
    </row>
    <row r="34" spans="1:1" x14ac:dyDescent="0.25">
      <c r="A34" t="s">
        <v>13</v>
      </c>
    </row>
  </sheetData>
  <mergeCells count="7">
    <mergeCell ref="AA1:AB1"/>
    <mergeCell ref="C1:J1"/>
    <mergeCell ref="Q1:X1"/>
    <mergeCell ref="A2:B2"/>
    <mergeCell ref="K2:M2"/>
    <mergeCell ref="N2:O2"/>
    <mergeCell ref="N29:O29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workbookViewId="0">
      <selection activeCell="C10" sqref="C10"/>
    </sheetView>
  </sheetViews>
  <sheetFormatPr defaultRowHeight="15" x14ac:dyDescent="0.25"/>
  <cols>
    <col min="2" max="2" width="10.28515625" bestFit="1" customWidth="1"/>
    <col min="17" max="17" width="11.85546875" bestFit="1" customWidth="1"/>
  </cols>
  <sheetData>
    <row r="1" spans="1:34" ht="36.75" thickBot="1" x14ac:dyDescent="0.6">
      <c r="C1" s="44" t="s">
        <v>22</v>
      </c>
      <c r="D1" s="44"/>
      <c r="E1" s="44"/>
      <c r="F1" s="44"/>
      <c r="G1" s="44"/>
      <c r="H1" s="44"/>
      <c r="I1" s="44"/>
      <c r="J1" s="44"/>
      <c r="K1" s="44"/>
      <c r="R1" s="30" t="s">
        <v>26</v>
      </c>
      <c r="S1" s="30"/>
      <c r="T1" s="30"/>
      <c r="U1" s="30"/>
      <c r="V1" s="30"/>
      <c r="W1" s="30"/>
      <c r="X1" s="30"/>
      <c r="Y1" s="30"/>
      <c r="Z1" s="30"/>
      <c r="AC1" s="47" t="s">
        <v>27</v>
      </c>
      <c r="AD1" s="47"/>
    </row>
    <row r="2" spans="1:34" ht="21.75" thickBot="1" x14ac:dyDescent="0.4">
      <c r="A2" s="18" t="s">
        <v>12</v>
      </c>
      <c r="B2" s="18"/>
      <c r="C2" s="3">
        <v>0.215</v>
      </c>
      <c r="D2" s="4">
        <v>0.33</v>
      </c>
      <c r="E2" s="4">
        <v>0.44</v>
      </c>
      <c r="F2" s="4">
        <v>0.56000000000000005</v>
      </c>
      <c r="G2" s="4">
        <v>0.67</v>
      </c>
      <c r="H2" s="4">
        <v>0.78</v>
      </c>
      <c r="I2" s="4">
        <v>0.87</v>
      </c>
      <c r="J2" s="4">
        <v>0.95</v>
      </c>
      <c r="K2" s="5">
        <v>1</v>
      </c>
      <c r="L2" s="26" t="s">
        <v>10</v>
      </c>
      <c r="M2" s="26"/>
      <c r="N2" s="26"/>
      <c r="O2" s="19" t="s">
        <v>14</v>
      </c>
      <c r="P2" s="19"/>
      <c r="Q2" s="33" t="s">
        <v>23</v>
      </c>
      <c r="R2" s="36">
        <v>50</v>
      </c>
      <c r="S2" s="39">
        <v>100</v>
      </c>
      <c r="T2" s="39">
        <v>150</v>
      </c>
      <c r="U2" s="39">
        <v>200</v>
      </c>
      <c r="V2" s="39">
        <v>250</v>
      </c>
      <c r="W2" s="39">
        <v>300</v>
      </c>
      <c r="X2" s="39">
        <v>350</v>
      </c>
      <c r="Y2" s="39">
        <v>400</v>
      </c>
      <c r="Z2" s="37">
        <v>450</v>
      </c>
      <c r="AB2" s="17" t="s">
        <v>28</v>
      </c>
      <c r="AC2" s="17" t="s">
        <v>29</v>
      </c>
      <c r="AD2" s="17" t="s">
        <v>30</v>
      </c>
    </row>
    <row r="3" spans="1:34" ht="15.75" thickBot="1" x14ac:dyDescent="0.3">
      <c r="A3" s="13" t="s">
        <v>0</v>
      </c>
      <c r="B3" s="13" t="s">
        <v>1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15</v>
      </c>
      <c r="I3" s="17" t="s">
        <v>16</v>
      </c>
      <c r="J3" s="17" t="s">
        <v>17</v>
      </c>
      <c r="K3" s="17" t="s">
        <v>18</v>
      </c>
      <c r="O3" s="42">
        <v>40</v>
      </c>
      <c r="P3" s="14" t="s">
        <v>0</v>
      </c>
      <c r="Q3" s="13" t="s">
        <v>1</v>
      </c>
      <c r="R3" s="17" t="s">
        <v>5</v>
      </c>
      <c r="S3" s="17" t="s">
        <v>6</v>
      </c>
      <c r="T3" s="17" t="s">
        <v>7</v>
      </c>
      <c r="U3" s="17" t="s">
        <v>8</v>
      </c>
      <c r="V3" s="17" t="s">
        <v>9</v>
      </c>
      <c r="W3" s="17" t="s">
        <v>15</v>
      </c>
      <c r="X3" s="17" t="s">
        <v>16</v>
      </c>
      <c r="Y3" s="17" t="s">
        <v>17</v>
      </c>
      <c r="Z3" s="17" t="s">
        <v>18</v>
      </c>
      <c r="AB3" s="17">
        <v>16</v>
      </c>
      <c r="AC3" s="8">
        <f>($C$8*AF3)+($C$16*AG3)+($C$24*AH3)</f>
        <v>8321.1450000000004</v>
      </c>
      <c r="AD3" s="8">
        <f>($C$6*AF3)+($C$14*AG3)+($C$22*AH3)</f>
        <v>11649.602999999999</v>
      </c>
      <c r="AF3">
        <v>5</v>
      </c>
      <c r="AG3">
        <v>10</v>
      </c>
      <c r="AH3">
        <v>24</v>
      </c>
    </row>
    <row r="4" spans="1:34" ht="15.75" thickBot="1" x14ac:dyDescent="0.3">
      <c r="B4" s="13">
        <v>1</v>
      </c>
      <c r="C4" s="8">
        <f t="shared" ref="C4:K4" si="0">C$8*2</f>
        <v>857.85</v>
      </c>
      <c r="D4" s="8">
        <f t="shared" si="0"/>
        <v>1316.7</v>
      </c>
      <c r="E4" s="8">
        <f t="shared" si="0"/>
        <v>1755.6</v>
      </c>
      <c r="F4" s="8">
        <f t="shared" si="0"/>
        <v>2234.4</v>
      </c>
      <c r="G4" s="8">
        <f t="shared" si="0"/>
        <v>2673.3</v>
      </c>
      <c r="H4" s="8">
        <f t="shared" si="0"/>
        <v>3112.2000000000003</v>
      </c>
      <c r="I4" s="8">
        <f t="shared" si="0"/>
        <v>3471.3</v>
      </c>
      <c r="J4" s="8">
        <f t="shared" si="0"/>
        <v>3790.5</v>
      </c>
      <c r="K4" s="8">
        <f t="shared" si="0"/>
        <v>3990</v>
      </c>
      <c r="M4" s="43">
        <v>1995</v>
      </c>
      <c r="Q4" s="13">
        <v>1</v>
      </c>
      <c r="R4" s="9">
        <f>(C4/$O$3)/R$2</f>
        <v>0.428925</v>
      </c>
      <c r="S4" s="9">
        <f>(D4/$O$3)/S$2</f>
        <v>0.32917500000000005</v>
      </c>
      <c r="T4" s="9">
        <f>(E4/$O$3)/T$2</f>
        <v>0.29260000000000003</v>
      </c>
      <c r="U4" s="9">
        <f>(F4/$O$3)/U$2</f>
        <v>0.27929999999999999</v>
      </c>
      <c r="V4" s="9">
        <f>(G4/$O$3)/V$2</f>
        <v>0.26733000000000007</v>
      </c>
      <c r="W4" s="9">
        <f>(H4/$O$3)/W$2</f>
        <v>0.25935000000000002</v>
      </c>
      <c r="X4" s="9">
        <f>(I4/$O$3)/X$2</f>
        <v>0.24795</v>
      </c>
      <c r="Y4" s="9">
        <f>(J4/$O$3)/Y$2</f>
        <v>0.23690625000000001</v>
      </c>
      <c r="Z4" s="9">
        <f>(K4/$O$3)/Z$2</f>
        <v>0.22166666666666668</v>
      </c>
      <c r="AB4" s="17">
        <v>20</v>
      </c>
      <c r="AC4" s="8">
        <f t="shared" ref="AC4:AC10" si="1">($C$8*AF4)+($C$16*AG4)+($C$24*AH4)</f>
        <v>10465.77</v>
      </c>
      <c r="AD4" s="8">
        <f t="shared" ref="AD4:AD10" si="2">($C$6*AF4)+($C$14*AG4)+($C$22*AH4)</f>
        <v>14652.078</v>
      </c>
      <c r="AF4">
        <v>6</v>
      </c>
      <c r="AG4">
        <v>12</v>
      </c>
      <c r="AH4">
        <v>32</v>
      </c>
    </row>
    <row r="5" spans="1:34" x14ac:dyDescent="0.25">
      <c r="B5" s="13">
        <v>3</v>
      </c>
      <c r="C5" s="8">
        <f t="shared" ref="C5:K5" si="3">C$8*1.6</f>
        <v>686.28000000000009</v>
      </c>
      <c r="D5" s="8">
        <f t="shared" si="3"/>
        <v>1053.3600000000001</v>
      </c>
      <c r="E5" s="8">
        <f t="shared" si="3"/>
        <v>1404.48</v>
      </c>
      <c r="F5" s="8">
        <f t="shared" si="3"/>
        <v>1787.5200000000002</v>
      </c>
      <c r="G5" s="8">
        <f t="shared" si="3"/>
        <v>2138.6400000000003</v>
      </c>
      <c r="H5" s="8">
        <f t="shared" si="3"/>
        <v>2489.7600000000002</v>
      </c>
      <c r="I5" s="8">
        <f t="shared" si="3"/>
        <v>2777.0400000000004</v>
      </c>
      <c r="J5" s="8">
        <f t="shared" si="3"/>
        <v>3032.4</v>
      </c>
      <c r="K5" s="8">
        <f t="shared" si="3"/>
        <v>3192</v>
      </c>
      <c r="Q5" s="13">
        <v>3</v>
      </c>
      <c r="R5" s="9">
        <f>(C5/$O$3)/R$2</f>
        <v>0.34314000000000006</v>
      </c>
      <c r="S5" s="9">
        <f>(D5/$O$3)/S$2</f>
        <v>0.26334000000000002</v>
      </c>
      <c r="T5" s="9">
        <f>(E5/$O$3)/T$2</f>
        <v>0.23408000000000001</v>
      </c>
      <c r="U5" s="9">
        <f>(F5/$O$3)/U$2</f>
        <v>0.22344</v>
      </c>
      <c r="V5" s="9">
        <f>(G5/$O$3)/V$2</f>
        <v>0.21386400000000003</v>
      </c>
      <c r="W5" s="9">
        <f>(H5/$O$3)/W$2</f>
        <v>0.20748000000000003</v>
      </c>
      <c r="X5" s="9">
        <f>(I5/$O$3)/X$2</f>
        <v>0.19836000000000004</v>
      </c>
      <c r="Y5" s="9">
        <f>(J5/$O$3)/Y$2</f>
        <v>0.189525</v>
      </c>
      <c r="Z5" s="9">
        <f>(K5/$O$3)/Z$2</f>
        <v>0.17733333333333332</v>
      </c>
      <c r="AB5" s="17">
        <v>24</v>
      </c>
      <c r="AC5" s="8">
        <f t="shared" si="1"/>
        <v>12353.04</v>
      </c>
      <c r="AD5" s="8">
        <f t="shared" si="2"/>
        <v>17294.256000000001</v>
      </c>
      <c r="AF5">
        <v>8</v>
      </c>
      <c r="AG5">
        <v>16</v>
      </c>
      <c r="AH5">
        <v>32</v>
      </c>
    </row>
    <row r="6" spans="1:34" x14ac:dyDescent="0.25">
      <c r="B6" s="13">
        <v>6</v>
      </c>
      <c r="C6" s="8">
        <f t="shared" ref="C6:K6" si="4">C$8*1.4</f>
        <v>600.495</v>
      </c>
      <c r="D6" s="8">
        <f t="shared" si="4"/>
        <v>921.68999999999994</v>
      </c>
      <c r="E6" s="8">
        <f t="shared" si="4"/>
        <v>1228.9199999999998</v>
      </c>
      <c r="F6" s="8">
        <f t="shared" si="4"/>
        <v>1564.08</v>
      </c>
      <c r="G6" s="8">
        <f t="shared" si="4"/>
        <v>1871.31</v>
      </c>
      <c r="H6" s="8">
        <f t="shared" si="4"/>
        <v>2178.54</v>
      </c>
      <c r="I6" s="8">
        <f t="shared" si="4"/>
        <v>2429.91</v>
      </c>
      <c r="J6" s="8">
        <f t="shared" si="4"/>
        <v>2653.35</v>
      </c>
      <c r="K6" s="8">
        <f t="shared" si="4"/>
        <v>2793</v>
      </c>
      <c r="Q6" s="13">
        <v>6</v>
      </c>
      <c r="R6" s="9">
        <f>(C6/$O$3)/R$2</f>
        <v>0.3002475</v>
      </c>
      <c r="S6" s="9">
        <f>(D6/$O$3)/S$2</f>
        <v>0.2304225</v>
      </c>
      <c r="T6" s="9">
        <f>(E6/$O$3)/T$2</f>
        <v>0.20481999999999997</v>
      </c>
      <c r="U6" s="9">
        <f>(F6/$O$3)/U$2</f>
        <v>0.19550999999999999</v>
      </c>
      <c r="V6" s="9">
        <f>(G6/$O$3)/V$2</f>
        <v>0.18713099999999999</v>
      </c>
      <c r="W6" s="9">
        <f>(H6/$O$3)/W$2</f>
        <v>0.18154499999999998</v>
      </c>
      <c r="X6" s="9">
        <f>(I6/$O$3)/X$2</f>
        <v>0.173565</v>
      </c>
      <c r="Y6" s="9">
        <f>(J6/$O$3)/Y$2</f>
        <v>0.16583437499999998</v>
      </c>
      <c r="Z6" s="9">
        <f>(K6/$O$3)/Z$2</f>
        <v>0.15516666666666667</v>
      </c>
      <c r="AB6" s="17">
        <v>28</v>
      </c>
      <c r="AC6" s="8">
        <f t="shared" si="1"/>
        <v>14497.665000000001</v>
      </c>
      <c r="AD6" s="8">
        <f t="shared" si="2"/>
        <v>20296.731</v>
      </c>
      <c r="AF6">
        <v>9</v>
      </c>
      <c r="AG6">
        <v>18</v>
      </c>
      <c r="AH6">
        <v>40</v>
      </c>
    </row>
    <row r="7" spans="1:34" x14ac:dyDescent="0.25">
      <c r="B7" s="13">
        <v>9</v>
      </c>
      <c r="C7" s="8">
        <f t="shared" ref="C7:K7" si="5">C$8*1.2</f>
        <v>514.71</v>
      </c>
      <c r="D7" s="8">
        <f t="shared" si="5"/>
        <v>790.02</v>
      </c>
      <c r="E7" s="8">
        <f t="shared" si="5"/>
        <v>1053.3599999999999</v>
      </c>
      <c r="F7" s="8">
        <f t="shared" si="5"/>
        <v>1340.64</v>
      </c>
      <c r="G7" s="8">
        <f t="shared" si="5"/>
        <v>1603.98</v>
      </c>
      <c r="H7" s="8">
        <f t="shared" si="5"/>
        <v>1867.3200000000002</v>
      </c>
      <c r="I7" s="8">
        <f t="shared" si="5"/>
        <v>2082.7800000000002</v>
      </c>
      <c r="J7" s="8">
        <f t="shared" si="5"/>
        <v>2274.2999999999997</v>
      </c>
      <c r="K7" s="8">
        <f t="shared" si="5"/>
        <v>2394</v>
      </c>
      <c r="Q7" s="13">
        <v>9</v>
      </c>
      <c r="R7" s="9">
        <f>(C7/$O$3)/R$2</f>
        <v>0.257355</v>
      </c>
      <c r="S7" s="9">
        <f>(D7/$O$3)/S$2</f>
        <v>0.19750499999999999</v>
      </c>
      <c r="T7" s="9">
        <f>(E7/$O$3)/T$2</f>
        <v>0.17555999999999997</v>
      </c>
      <c r="U7" s="9">
        <f>(F7/$O$3)/U$2</f>
        <v>0.16758000000000003</v>
      </c>
      <c r="V7" s="9">
        <f>(G7/$O$3)/V$2</f>
        <v>0.16039799999999999</v>
      </c>
      <c r="W7" s="9">
        <f>(H7/$O$3)/W$2</f>
        <v>0.15561000000000003</v>
      </c>
      <c r="X7" s="9">
        <f>(I7/$O$3)/X$2</f>
        <v>0.14877000000000001</v>
      </c>
      <c r="Y7" s="9">
        <f>(J7/$O$3)/Y$2</f>
        <v>0.14214374999999999</v>
      </c>
      <c r="Z7" s="9">
        <f>(K7/$O$3)/Z$2</f>
        <v>0.13300000000000001</v>
      </c>
      <c r="AB7" s="17">
        <v>32</v>
      </c>
      <c r="AC7" s="8">
        <f t="shared" si="1"/>
        <v>16556.505000000001</v>
      </c>
      <c r="AD7" s="8">
        <f t="shared" si="2"/>
        <v>23179.107</v>
      </c>
      <c r="AF7">
        <v>10</v>
      </c>
      <c r="AG7">
        <v>22</v>
      </c>
      <c r="AH7">
        <v>44</v>
      </c>
    </row>
    <row r="8" spans="1:34" x14ac:dyDescent="0.25">
      <c r="B8" s="13">
        <v>13</v>
      </c>
      <c r="C8" s="11">
        <f t="shared" ref="C8:J8" si="6">$M4*C2</f>
        <v>428.92500000000001</v>
      </c>
      <c r="D8" s="11">
        <f t="shared" si="6"/>
        <v>658.35</v>
      </c>
      <c r="E8" s="11">
        <f t="shared" si="6"/>
        <v>877.8</v>
      </c>
      <c r="F8" s="11">
        <f t="shared" si="6"/>
        <v>1117.2</v>
      </c>
      <c r="G8" s="11">
        <f t="shared" si="6"/>
        <v>1336.65</v>
      </c>
      <c r="H8" s="11">
        <f t="shared" si="6"/>
        <v>1556.1000000000001</v>
      </c>
      <c r="I8" s="11">
        <f t="shared" si="6"/>
        <v>1735.65</v>
      </c>
      <c r="J8" s="11">
        <f t="shared" si="6"/>
        <v>1895.25</v>
      </c>
      <c r="K8" s="11">
        <f>$M4*K2</f>
        <v>1995</v>
      </c>
      <c r="Q8" s="13">
        <v>13</v>
      </c>
      <c r="R8" s="9">
        <f>(C8/$O$3)/R$2</f>
        <v>0.2144625</v>
      </c>
      <c r="S8" s="9">
        <f>(D8/$O$3)/S$2</f>
        <v>0.16458750000000003</v>
      </c>
      <c r="T8" s="9">
        <f>(E8/$O$3)/T$2</f>
        <v>0.14630000000000001</v>
      </c>
      <c r="U8" s="9">
        <f>(F8/$O$3)/U$2</f>
        <v>0.13965</v>
      </c>
      <c r="V8" s="9">
        <f>(G8/$O$3)/V$2</f>
        <v>0.13366500000000003</v>
      </c>
      <c r="W8" s="9">
        <f>(H8/$O$3)/W$2</f>
        <v>0.12967500000000001</v>
      </c>
      <c r="X8" s="9">
        <f>(I8/$O$3)/X$2</f>
        <v>0.123975</v>
      </c>
      <c r="Y8" s="9">
        <f>(J8/$O$3)/Y$2</f>
        <v>0.11845312500000001</v>
      </c>
      <c r="Z8" s="9">
        <f>(K8/$O$3)/Z$2</f>
        <v>0.11083333333333334</v>
      </c>
      <c r="AB8" s="17">
        <v>36</v>
      </c>
      <c r="AC8" s="8">
        <f t="shared" si="1"/>
        <v>18529.560000000001</v>
      </c>
      <c r="AD8" s="8">
        <f t="shared" si="2"/>
        <v>25941.383999999998</v>
      </c>
      <c r="AF8">
        <v>12</v>
      </c>
      <c r="AG8">
        <v>24</v>
      </c>
      <c r="AH8">
        <v>48</v>
      </c>
    </row>
    <row r="9" spans="1:34" x14ac:dyDescent="0.25">
      <c r="B9" s="13"/>
      <c r="Q9" s="13"/>
      <c r="AB9" s="17">
        <v>40</v>
      </c>
      <c r="AC9" s="8">
        <f t="shared" si="1"/>
        <v>20674.185000000001</v>
      </c>
      <c r="AD9" s="8">
        <f t="shared" si="2"/>
        <v>28943.858999999997</v>
      </c>
      <c r="AF9">
        <v>13</v>
      </c>
      <c r="AG9">
        <v>26</v>
      </c>
      <c r="AH9">
        <v>56</v>
      </c>
    </row>
    <row r="10" spans="1:34" ht="15.75" thickBot="1" x14ac:dyDescent="0.3">
      <c r="B10" s="13"/>
      <c r="Q10" s="13"/>
      <c r="AB10" s="17">
        <v>44</v>
      </c>
      <c r="AC10" s="8">
        <f t="shared" si="1"/>
        <v>22818.809999999998</v>
      </c>
      <c r="AD10" s="8">
        <f t="shared" si="2"/>
        <v>31946.333999999999</v>
      </c>
      <c r="AF10">
        <v>14</v>
      </c>
      <c r="AG10">
        <v>28</v>
      </c>
      <c r="AH10">
        <v>64</v>
      </c>
    </row>
    <row r="11" spans="1:34" ht="19.5" thickBot="1" x14ac:dyDescent="0.35">
      <c r="A11" s="13" t="s">
        <v>2</v>
      </c>
      <c r="B11" s="13" t="s">
        <v>1</v>
      </c>
      <c r="C11" s="17" t="s">
        <v>5</v>
      </c>
      <c r="D11" s="17" t="s">
        <v>6</v>
      </c>
      <c r="E11" s="17" t="s">
        <v>7</v>
      </c>
      <c r="F11" s="17" t="s">
        <v>8</v>
      </c>
      <c r="G11" s="17" t="s">
        <v>9</v>
      </c>
      <c r="H11" s="17" t="s">
        <v>15</v>
      </c>
      <c r="I11" s="17" t="s">
        <v>16</v>
      </c>
      <c r="J11" s="17" t="s">
        <v>17</v>
      </c>
      <c r="K11" s="17" t="s">
        <v>18</v>
      </c>
      <c r="M11" s="16" t="s">
        <v>11</v>
      </c>
      <c r="O11" s="42">
        <v>20</v>
      </c>
      <c r="P11" s="14" t="s">
        <v>2</v>
      </c>
      <c r="Q11" s="13" t="s">
        <v>1</v>
      </c>
      <c r="R11" s="17" t="s">
        <v>5</v>
      </c>
      <c r="S11" s="17" t="s">
        <v>6</v>
      </c>
      <c r="T11" s="17" t="s">
        <v>7</v>
      </c>
      <c r="U11" s="17" t="s">
        <v>8</v>
      </c>
      <c r="V11" s="17" t="s">
        <v>9</v>
      </c>
      <c r="W11" s="17" t="s">
        <v>15</v>
      </c>
      <c r="X11" s="17" t="s">
        <v>16</v>
      </c>
      <c r="Y11" s="17" t="s">
        <v>17</v>
      </c>
      <c r="Z11" s="17" t="s">
        <v>18</v>
      </c>
    </row>
    <row r="12" spans="1:34" ht="15.75" thickBot="1" x14ac:dyDescent="0.3">
      <c r="B12" s="13">
        <v>1</v>
      </c>
      <c r="C12" s="8">
        <f>C4*$M$12</f>
        <v>514.71</v>
      </c>
      <c r="D12" s="8">
        <f>D4*$M$12</f>
        <v>790.02</v>
      </c>
      <c r="E12" s="8">
        <f>E4*$M$12</f>
        <v>1053.3599999999999</v>
      </c>
      <c r="F12" s="8">
        <f>F4*$M$12</f>
        <v>1340.64</v>
      </c>
      <c r="G12" s="8">
        <f>G4*$M$12</f>
        <v>1603.98</v>
      </c>
      <c r="H12" s="8">
        <f>H4*$M$12</f>
        <v>1867.3200000000002</v>
      </c>
      <c r="I12" s="8">
        <f>I4*$M$12</f>
        <v>2082.7800000000002</v>
      </c>
      <c r="J12" s="8">
        <f>J4*$M$12</f>
        <v>2274.2999999999997</v>
      </c>
      <c r="K12" s="8">
        <f>K4*$M$12</f>
        <v>2394</v>
      </c>
      <c r="M12" s="6">
        <v>0.6</v>
      </c>
      <c r="Q12" s="13">
        <v>1</v>
      </c>
      <c r="R12" s="9">
        <f>(C12/$O$11)/R$2</f>
        <v>0.51471</v>
      </c>
      <c r="S12" s="9">
        <f>(D12/$O$11)/S$2</f>
        <v>0.39500999999999997</v>
      </c>
      <c r="T12" s="9">
        <f>(E12/$O$11)/T$2</f>
        <v>0.35111999999999993</v>
      </c>
      <c r="U12" s="9">
        <f>(F12/$O$11)/U$2</f>
        <v>0.33516000000000007</v>
      </c>
      <c r="V12" s="9">
        <f>(G12/$O$11)/V$2</f>
        <v>0.32079599999999997</v>
      </c>
      <c r="W12" s="9">
        <f>(H12/$O$11)/W$2</f>
        <v>0.31122000000000005</v>
      </c>
      <c r="X12" s="9">
        <f>(I12/$O$11)/X$2</f>
        <v>0.29754000000000003</v>
      </c>
      <c r="Y12" s="9">
        <f>(J12/$O$11)/Y$2</f>
        <v>0.28428749999999997</v>
      </c>
      <c r="Z12" s="9">
        <f>(K12/$O$11)/Z$2</f>
        <v>0.26600000000000001</v>
      </c>
    </row>
    <row r="13" spans="1:34" x14ac:dyDescent="0.25">
      <c r="B13" s="13">
        <v>3</v>
      </c>
      <c r="C13" s="8">
        <f>C5*$M$12</f>
        <v>411.76800000000003</v>
      </c>
      <c r="D13" s="8">
        <f>D5*$M$12</f>
        <v>632.01600000000008</v>
      </c>
      <c r="E13" s="8">
        <f>E5*$M$12</f>
        <v>842.68799999999999</v>
      </c>
      <c r="F13" s="8">
        <f>F5*$M$12</f>
        <v>1072.5120000000002</v>
      </c>
      <c r="G13" s="8">
        <f>G5*$M$12</f>
        <v>1283.1840000000002</v>
      </c>
      <c r="H13" s="8">
        <f>H5*$M$12</f>
        <v>1493.856</v>
      </c>
      <c r="I13" s="8">
        <f>I5*$M$12</f>
        <v>1666.2240000000002</v>
      </c>
      <c r="J13" s="8">
        <f>J5*$M$12</f>
        <v>1819.44</v>
      </c>
      <c r="K13" s="8">
        <f>K5*$M$12</f>
        <v>1915.1999999999998</v>
      </c>
      <c r="Q13" s="13">
        <v>3</v>
      </c>
      <c r="R13" s="9">
        <f>(C13/$O$11)/R$2</f>
        <v>0.41176800000000002</v>
      </c>
      <c r="S13" s="9">
        <f>(D13/$O$11)/S$2</f>
        <v>0.31600800000000001</v>
      </c>
      <c r="T13" s="9">
        <f>(E13/$O$11)/T$2</f>
        <v>0.28089599999999998</v>
      </c>
      <c r="U13" s="9">
        <f>(F13/$O$11)/U$2</f>
        <v>0.26812800000000003</v>
      </c>
      <c r="V13" s="9">
        <f>(G13/$O$11)/V$2</f>
        <v>0.25663680000000005</v>
      </c>
      <c r="W13" s="9">
        <f>(H13/$O$11)/W$2</f>
        <v>0.24897600000000003</v>
      </c>
      <c r="X13" s="9">
        <f>(I13/$O$11)/X$2</f>
        <v>0.23803200000000005</v>
      </c>
      <c r="Y13" s="9">
        <f>(J13/$O$11)/Y$2</f>
        <v>0.22743000000000002</v>
      </c>
      <c r="Z13" s="9">
        <f>(K13/$O$11)/Z$2</f>
        <v>0.21279999999999999</v>
      </c>
    </row>
    <row r="14" spans="1:34" x14ac:dyDescent="0.25">
      <c r="B14" s="13">
        <v>6</v>
      </c>
      <c r="C14" s="8">
        <f>C6*$M$12</f>
        <v>360.29699999999997</v>
      </c>
      <c r="D14" s="8">
        <f>D6*$M$12</f>
        <v>553.0139999999999</v>
      </c>
      <c r="E14" s="8">
        <f>E6*$M$12</f>
        <v>737.35199999999986</v>
      </c>
      <c r="F14" s="8">
        <f>F6*$M$12</f>
        <v>938.44799999999987</v>
      </c>
      <c r="G14" s="8">
        <f>G6*$M$12</f>
        <v>1122.7859999999998</v>
      </c>
      <c r="H14" s="8">
        <f>H6*$M$12</f>
        <v>1307.124</v>
      </c>
      <c r="I14" s="8">
        <f>I6*$M$12</f>
        <v>1457.9459999999999</v>
      </c>
      <c r="J14" s="8">
        <f>J6*$M$12</f>
        <v>1592.01</v>
      </c>
      <c r="K14" s="8">
        <f>K6*$M$12</f>
        <v>1675.8</v>
      </c>
      <c r="Q14" s="13">
        <v>6</v>
      </c>
      <c r="R14" s="9">
        <f>(C14/$O$11)/R$2</f>
        <v>0.36029699999999998</v>
      </c>
      <c r="S14" s="9">
        <f>(D14/$O$11)/S$2</f>
        <v>0.27650699999999995</v>
      </c>
      <c r="T14" s="9">
        <f>(E14/$O$11)/T$2</f>
        <v>0.24578399999999997</v>
      </c>
      <c r="U14" s="9">
        <f>(F14/$O$11)/U$2</f>
        <v>0.23461199999999999</v>
      </c>
      <c r="V14" s="9">
        <f>(G14/$O$11)/V$2</f>
        <v>0.22455719999999996</v>
      </c>
      <c r="W14" s="9">
        <f>(H14/$O$11)/W$2</f>
        <v>0.21785399999999999</v>
      </c>
      <c r="X14" s="9">
        <f>(I14/$O$11)/X$2</f>
        <v>0.20827799999999999</v>
      </c>
      <c r="Y14" s="9">
        <f>(J14/$O$11)/Y$2</f>
        <v>0.19900124999999999</v>
      </c>
      <c r="Z14" s="9">
        <f>(K14/$O$11)/Z$2</f>
        <v>0.18619999999999998</v>
      </c>
    </row>
    <row r="15" spans="1:34" x14ac:dyDescent="0.25">
      <c r="B15" s="13">
        <v>9</v>
      </c>
      <c r="C15" s="8">
        <f>C7*$M$12</f>
        <v>308.82600000000002</v>
      </c>
      <c r="D15" s="8">
        <f>D7*$M$12</f>
        <v>474.01199999999994</v>
      </c>
      <c r="E15" s="8">
        <f>E7*$M$12</f>
        <v>632.01599999999996</v>
      </c>
      <c r="F15" s="8">
        <f>F7*$M$12</f>
        <v>804.38400000000001</v>
      </c>
      <c r="G15" s="8">
        <f>G7*$M$12</f>
        <v>962.38799999999992</v>
      </c>
      <c r="H15" s="8">
        <f>H7*$M$12</f>
        <v>1120.3920000000001</v>
      </c>
      <c r="I15" s="8">
        <f>I7*$M$12</f>
        <v>1249.6680000000001</v>
      </c>
      <c r="J15" s="8">
        <f>J7*$M$12</f>
        <v>1364.5799999999997</v>
      </c>
      <c r="K15" s="8">
        <f>K7*$M$12</f>
        <v>1436.3999999999999</v>
      </c>
      <c r="Q15" s="13">
        <v>9</v>
      </c>
      <c r="R15" s="9">
        <f>(C15/$O$11)/R$2</f>
        <v>0.30882600000000004</v>
      </c>
      <c r="S15" s="9">
        <f>(D15/$O$11)/S$2</f>
        <v>0.23700599999999997</v>
      </c>
      <c r="T15" s="9">
        <f>(E15/$O$11)/T$2</f>
        <v>0.210672</v>
      </c>
      <c r="U15" s="9">
        <f>(F15/$O$11)/U$2</f>
        <v>0.201096</v>
      </c>
      <c r="V15" s="9">
        <f>(G15/$O$11)/V$2</f>
        <v>0.1924776</v>
      </c>
      <c r="W15" s="9">
        <f>(H15/$O$11)/W$2</f>
        <v>0.18673200000000001</v>
      </c>
      <c r="X15" s="9">
        <f>(I15/$O$11)/X$2</f>
        <v>0.17852400000000002</v>
      </c>
      <c r="Y15" s="9">
        <f>(J15/$O$11)/Y$2</f>
        <v>0.17057249999999996</v>
      </c>
      <c r="Z15" s="9">
        <f>(K15/$O$11)/Z$2</f>
        <v>0.15959999999999999</v>
      </c>
    </row>
    <row r="16" spans="1:34" x14ac:dyDescent="0.25">
      <c r="B16" s="13">
        <v>13</v>
      </c>
      <c r="C16" s="8">
        <f>C8*$M$12</f>
        <v>257.35500000000002</v>
      </c>
      <c r="D16" s="8">
        <f>D8*$M$12</f>
        <v>395.01</v>
      </c>
      <c r="E16" s="8">
        <f>E8*$M$12</f>
        <v>526.67999999999995</v>
      </c>
      <c r="F16" s="8">
        <f>F8*$M$12</f>
        <v>670.32</v>
      </c>
      <c r="G16" s="8">
        <f>G8*$M$12</f>
        <v>801.99</v>
      </c>
      <c r="H16" s="8">
        <f>H8*$M$12</f>
        <v>933.66000000000008</v>
      </c>
      <c r="I16" s="8">
        <f>I8*$M$12</f>
        <v>1041.3900000000001</v>
      </c>
      <c r="J16" s="8">
        <f>J8*$M$12</f>
        <v>1137.1499999999999</v>
      </c>
      <c r="K16" s="8">
        <f>K8*$M$12</f>
        <v>1197</v>
      </c>
      <c r="Q16" s="13">
        <v>13</v>
      </c>
      <c r="R16" s="9">
        <f>(C16/$O$11)/R$2</f>
        <v>0.257355</v>
      </c>
      <c r="S16" s="9">
        <f>(D16/$O$11)/S$2</f>
        <v>0.19750499999999999</v>
      </c>
      <c r="T16" s="9">
        <f>(E16/$O$11)/T$2</f>
        <v>0.17555999999999997</v>
      </c>
      <c r="U16" s="9">
        <f>(F16/$O$11)/U$2</f>
        <v>0.16758000000000003</v>
      </c>
      <c r="V16" s="9">
        <f>(G16/$O$11)/V$2</f>
        <v>0.16039799999999999</v>
      </c>
      <c r="W16" s="9">
        <f>(H16/$O$11)/W$2</f>
        <v>0.15561000000000003</v>
      </c>
      <c r="X16" s="9">
        <f>(I16/$O$11)/X$2</f>
        <v>0.14877000000000001</v>
      </c>
      <c r="Y16" s="9">
        <f>(J16/$O$11)/Y$2</f>
        <v>0.14214374999999999</v>
      </c>
      <c r="Z16" s="9">
        <f>(K16/$O$11)/Z$2</f>
        <v>0.13300000000000001</v>
      </c>
    </row>
    <row r="17" spans="1:26" x14ac:dyDescent="0.25">
      <c r="B17" s="13"/>
      <c r="Q17" s="13"/>
    </row>
    <row r="18" spans="1:26" ht="15.75" thickBot="1" x14ac:dyDescent="0.3">
      <c r="B18" s="13"/>
      <c r="Q18" s="13"/>
    </row>
    <row r="19" spans="1:26" ht="15.75" thickBot="1" x14ac:dyDescent="0.3">
      <c r="A19" s="13" t="s">
        <v>3</v>
      </c>
      <c r="B19" s="13" t="s">
        <v>1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15</v>
      </c>
      <c r="I19" s="17" t="s">
        <v>16</v>
      </c>
      <c r="J19" s="17" t="s">
        <v>17</v>
      </c>
      <c r="K19" s="17" t="s">
        <v>18</v>
      </c>
      <c r="O19" s="42">
        <v>10</v>
      </c>
      <c r="P19" s="15" t="s">
        <v>3</v>
      </c>
      <c r="Q19" s="13" t="s">
        <v>1</v>
      </c>
      <c r="R19" s="17" t="s">
        <v>5</v>
      </c>
      <c r="S19" s="17" t="s">
        <v>6</v>
      </c>
      <c r="T19" s="17" t="s">
        <v>7</v>
      </c>
      <c r="U19" s="17" t="s">
        <v>8</v>
      </c>
      <c r="V19" s="17" t="s">
        <v>9</v>
      </c>
      <c r="W19" s="17" t="s">
        <v>15</v>
      </c>
      <c r="X19" s="17" t="s">
        <v>16</v>
      </c>
      <c r="Y19" s="17" t="s">
        <v>17</v>
      </c>
      <c r="Z19" s="17" t="s">
        <v>18</v>
      </c>
    </row>
    <row r="20" spans="1:26" ht="15.75" thickBot="1" x14ac:dyDescent="0.3">
      <c r="B20" s="13">
        <v>1</v>
      </c>
      <c r="C20" s="1">
        <f>C4*$M$20</f>
        <v>300.2475</v>
      </c>
      <c r="D20" s="1">
        <f>D4*$M$20</f>
        <v>460.84499999999997</v>
      </c>
      <c r="E20" s="1">
        <f>E4*$M$20</f>
        <v>614.45999999999992</v>
      </c>
      <c r="F20" s="1">
        <f>F4*$M$20</f>
        <v>782.04</v>
      </c>
      <c r="G20" s="1">
        <f>G4*$M$20</f>
        <v>935.65499999999997</v>
      </c>
      <c r="H20" s="1">
        <f>H4*$M$20</f>
        <v>1089.27</v>
      </c>
      <c r="I20" s="1">
        <f>I4*$M$20</f>
        <v>1214.9549999999999</v>
      </c>
      <c r="J20" s="1">
        <f>J4*$M$20</f>
        <v>1326.675</v>
      </c>
      <c r="K20" s="1">
        <f>K4*$M$20</f>
        <v>1396.5</v>
      </c>
      <c r="M20" s="7">
        <v>0.35</v>
      </c>
      <c r="Q20" s="13">
        <v>1</v>
      </c>
      <c r="R20" s="9">
        <f>(C20/$O$19)/R$2</f>
        <v>0.600495</v>
      </c>
      <c r="S20" s="9">
        <f>(D20/$O$19)/S$2</f>
        <v>0.460845</v>
      </c>
      <c r="T20" s="9">
        <f>(E20/$O$19)/T$2</f>
        <v>0.40963999999999995</v>
      </c>
      <c r="U20" s="9">
        <f>(F20/$O$19)/U$2</f>
        <v>0.39101999999999998</v>
      </c>
      <c r="V20" s="9">
        <f>(G20/$O$19)/V$2</f>
        <v>0.37426199999999998</v>
      </c>
      <c r="W20" s="9">
        <f>(H20/$O$19)/W$2</f>
        <v>0.36308999999999997</v>
      </c>
      <c r="X20" s="9">
        <f>(I20/$O$19)/X$2</f>
        <v>0.34712999999999999</v>
      </c>
      <c r="Y20" s="9">
        <f>(J20/$O$19)/Y$2</f>
        <v>0.33166874999999996</v>
      </c>
      <c r="Z20" s="9">
        <f>(K20/$O$19)/Z$2</f>
        <v>0.31033333333333335</v>
      </c>
    </row>
    <row r="21" spans="1:26" x14ac:dyDescent="0.25">
      <c r="B21" s="13">
        <v>3</v>
      </c>
      <c r="C21" s="1">
        <f>C5*$M$20</f>
        <v>240.19800000000001</v>
      </c>
      <c r="D21" s="1">
        <f>D5*$M$20</f>
        <v>368.67600000000004</v>
      </c>
      <c r="E21" s="1">
        <f>E5*$M$20</f>
        <v>491.56799999999998</v>
      </c>
      <c r="F21" s="1">
        <f>F5*$M$20</f>
        <v>625.63200000000006</v>
      </c>
      <c r="G21" s="1">
        <f>G5*$M$20</f>
        <v>748.52400000000011</v>
      </c>
      <c r="H21" s="1">
        <f>H5*$M$20</f>
        <v>871.41600000000005</v>
      </c>
      <c r="I21" s="1">
        <f>I5*$M$20</f>
        <v>971.96400000000006</v>
      </c>
      <c r="J21" s="1">
        <f>J5*$M$20</f>
        <v>1061.3399999999999</v>
      </c>
      <c r="K21" s="1">
        <f>K5*$M$20</f>
        <v>1117.1999999999998</v>
      </c>
      <c r="Q21" s="13">
        <v>3</v>
      </c>
      <c r="R21" s="9">
        <f>(C21/$O$19)/R$2</f>
        <v>0.48039599999999999</v>
      </c>
      <c r="S21" s="9">
        <f>(D21/$O$19)/S$2</f>
        <v>0.368676</v>
      </c>
      <c r="T21" s="9">
        <f>(E21/$O$19)/T$2</f>
        <v>0.327712</v>
      </c>
      <c r="U21" s="9">
        <f>(F21/$O$19)/U$2</f>
        <v>0.31281600000000004</v>
      </c>
      <c r="V21" s="9">
        <f>(G21/$O$19)/V$2</f>
        <v>0.29940960000000005</v>
      </c>
      <c r="W21" s="9">
        <f>(H21/$O$19)/W$2</f>
        <v>0.29047200000000006</v>
      </c>
      <c r="X21" s="9">
        <f>(I21/$O$19)/X$2</f>
        <v>0.27770400000000001</v>
      </c>
      <c r="Y21" s="9">
        <f>(J21/$O$19)/Y$2</f>
        <v>0.26533499999999999</v>
      </c>
      <c r="Z21" s="9">
        <f>(K21/$O$19)/Z$2</f>
        <v>0.24826666666666664</v>
      </c>
    </row>
    <row r="22" spans="1:26" x14ac:dyDescent="0.25">
      <c r="B22" s="13">
        <v>6</v>
      </c>
      <c r="C22" s="1">
        <f>C6*$M$20</f>
        <v>210.17325</v>
      </c>
      <c r="D22" s="1">
        <f>D6*$M$20</f>
        <v>322.59149999999994</v>
      </c>
      <c r="E22" s="1">
        <f>E6*$M$20</f>
        <v>430.1219999999999</v>
      </c>
      <c r="F22" s="1">
        <f>F6*$M$20</f>
        <v>547.42799999999988</v>
      </c>
      <c r="G22" s="1">
        <f>G6*$M$20</f>
        <v>654.95849999999996</v>
      </c>
      <c r="H22" s="1">
        <f>H6*$M$20</f>
        <v>762.48899999999992</v>
      </c>
      <c r="I22" s="1">
        <f>I6*$M$20</f>
        <v>850.46849999999995</v>
      </c>
      <c r="J22" s="1">
        <f>J6*$M$20</f>
        <v>928.6724999999999</v>
      </c>
      <c r="K22" s="1">
        <f>K6*$M$20</f>
        <v>977.55</v>
      </c>
      <c r="Q22" s="13">
        <v>6</v>
      </c>
      <c r="R22" s="9">
        <f>(C22/$O$19)/R$2</f>
        <v>0.42034650000000001</v>
      </c>
      <c r="S22" s="9">
        <f>(D22/$O$19)/S$2</f>
        <v>0.32259149999999992</v>
      </c>
      <c r="T22" s="9">
        <f>(E22/$O$19)/T$2</f>
        <v>0.28674799999999995</v>
      </c>
      <c r="U22" s="9">
        <f>(F22/$O$19)/U$2</f>
        <v>0.27371399999999996</v>
      </c>
      <c r="V22" s="9">
        <f>(G22/$O$19)/V$2</f>
        <v>0.26198339999999998</v>
      </c>
      <c r="W22" s="9">
        <f>(H22/$O$19)/W$2</f>
        <v>0.25416299999999997</v>
      </c>
      <c r="X22" s="9">
        <f>(I22/$O$19)/X$2</f>
        <v>0.24299099999999998</v>
      </c>
      <c r="Y22" s="9">
        <f>(J22/$O$19)/Y$2</f>
        <v>0.23216812499999995</v>
      </c>
      <c r="Z22" s="9">
        <f>(K22/$O$19)/Z$2</f>
        <v>0.21723333333333333</v>
      </c>
    </row>
    <row r="23" spans="1:26" x14ac:dyDescent="0.25">
      <c r="B23" s="13">
        <v>9</v>
      </c>
      <c r="C23" s="1">
        <f>C7*$M$20</f>
        <v>180.14850000000001</v>
      </c>
      <c r="D23" s="1">
        <f>D7*$M$20</f>
        <v>276.50699999999995</v>
      </c>
      <c r="E23" s="1">
        <f>E7*$M$20</f>
        <v>368.67599999999993</v>
      </c>
      <c r="F23" s="1">
        <f>F7*$M$20</f>
        <v>469.22399999999999</v>
      </c>
      <c r="G23" s="1">
        <f>G7*$M$20</f>
        <v>561.39299999999992</v>
      </c>
      <c r="H23" s="1">
        <f>H7*$M$20</f>
        <v>653.56200000000001</v>
      </c>
      <c r="I23" s="1">
        <f>I7*$M$20</f>
        <v>728.97300000000007</v>
      </c>
      <c r="J23" s="1">
        <f>J7*$M$20</f>
        <v>796.00499999999988</v>
      </c>
      <c r="K23" s="1">
        <f>K7*$M$20</f>
        <v>837.9</v>
      </c>
      <c r="Q23" s="13">
        <v>9</v>
      </c>
      <c r="R23" s="9">
        <f>(C23/$O$19)/R$2</f>
        <v>0.36029700000000003</v>
      </c>
      <c r="S23" s="9">
        <f>(D23/$O$19)/S$2</f>
        <v>0.27650699999999995</v>
      </c>
      <c r="T23" s="9">
        <f>(E23/$O$19)/T$2</f>
        <v>0.24578399999999997</v>
      </c>
      <c r="U23" s="9">
        <f>(F23/$O$19)/U$2</f>
        <v>0.23461199999999999</v>
      </c>
      <c r="V23" s="9">
        <f>(G23/$O$19)/V$2</f>
        <v>0.22455719999999996</v>
      </c>
      <c r="W23" s="9">
        <f>(H23/$O$19)/W$2</f>
        <v>0.21785399999999999</v>
      </c>
      <c r="X23" s="9">
        <f>(I23/$O$19)/X$2</f>
        <v>0.20827799999999999</v>
      </c>
      <c r="Y23" s="9">
        <f>(J23/$O$19)/Y$2</f>
        <v>0.19900124999999996</v>
      </c>
      <c r="Z23" s="9">
        <f>(K23/$O$19)/Z$2</f>
        <v>0.18619999999999998</v>
      </c>
    </row>
    <row r="24" spans="1:26" x14ac:dyDescent="0.25">
      <c r="B24" s="13">
        <v>13</v>
      </c>
      <c r="C24" s="1">
        <f>C8*$M$20</f>
        <v>150.12375</v>
      </c>
      <c r="D24" s="1">
        <f>D8*$M$20</f>
        <v>230.42249999999999</v>
      </c>
      <c r="E24" s="1">
        <f>E8*$M$20</f>
        <v>307.22999999999996</v>
      </c>
      <c r="F24" s="1">
        <f>F8*$M$20</f>
        <v>391.02</v>
      </c>
      <c r="G24" s="1">
        <f>G8*$M$20</f>
        <v>467.82749999999999</v>
      </c>
      <c r="H24" s="1">
        <f>H8*$M$20</f>
        <v>544.63499999999999</v>
      </c>
      <c r="I24" s="1">
        <f>I8*$M$20</f>
        <v>607.47749999999996</v>
      </c>
      <c r="J24" s="1">
        <f>J8*$M$20</f>
        <v>663.33749999999998</v>
      </c>
      <c r="K24" s="1">
        <f>K8*$M$20</f>
        <v>698.25</v>
      </c>
      <c r="Q24" s="13">
        <v>13</v>
      </c>
      <c r="R24" s="9">
        <f>(C24/$O$19)/R$2</f>
        <v>0.3002475</v>
      </c>
      <c r="S24" s="9">
        <f>(D24/$O$19)/S$2</f>
        <v>0.2304225</v>
      </c>
      <c r="T24" s="9">
        <f>(E24/$O$19)/T$2</f>
        <v>0.20481999999999997</v>
      </c>
      <c r="U24" s="9">
        <f>(F24/$O$19)/U$2</f>
        <v>0.19550999999999999</v>
      </c>
      <c r="V24" s="9">
        <f>(G24/$O$19)/V$2</f>
        <v>0.18713099999999999</v>
      </c>
      <c r="W24" s="9">
        <f>(H24/$O$19)/W$2</f>
        <v>0.18154499999999998</v>
      </c>
      <c r="X24" s="9">
        <f>(I24/$O$19)/X$2</f>
        <v>0.173565</v>
      </c>
      <c r="Y24" s="9">
        <f>(J24/$O$19)/Y$2</f>
        <v>0.16583437499999998</v>
      </c>
      <c r="Z24" s="9">
        <f>(K24/$O$19)/Z$2</f>
        <v>0.15516666666666667</v>
      </c>
    </row>
    <row r="25" spans="1:26" x14ac:dyDescent="0.25">
      <c r="B25" s="13"/>
      <c r="Q25" s="13"/>
    </row>
    <row r="26" spans="1:26" ht="15.75" thickBot="1" x14ac:dyDescent="0.3">
      <c r="B26" s="13"/>
      <c r="Q26" s="13"/>
    </row>
    <row r="27" spans="1:26" ht="15.75" thickBot="1" x14ac:dyDescent="0.3">
      <c r="A27" s="13" t="s">
        <v>4</v>
      </c>
      <c r="B27" s="13" t="s">
        <v>1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H27" s="17" t="s">
        <v>15</v>
      </c>
      <c r="I27" s="17" t="s">
        <v>16</v>
      </c>
      <c r="J27" s="17" t="s">
        <v>17</v>
      </c>
      <c r="K27" s="17" t="s">
        <v>18</v>
      </c>
      <c r="M27" s="7">
        <v>0.2</v>
      </c>
      <c r="O27" s="42">
        <v>8</v>
      </c>
      <c r="P27" s="15" t="s">
        <v>4</v>
      </c>
      <c r="Q27" s="13" t="s">
        <v>1</v>
      </c>
      <c r="R27" s="17" t="s">
        <v>5</v>
      </c>
      <c r="S27" s="17" t="s">
        <v>6</v>
      </c>
      <c r="T27" s="17" t="s">
        <v>7</v>
      </c>
      <c r="U27" s="17" t="s">
        <v>8</v>
      </c>
      <c r="V27" s="17" t="s">
        <v>9</v>
      </c>
      <c r="W27" s="17" t="s">
        <v>15</v>
      </c>
      <c r="X27" s="17" t="s">
        <v>16</v>
      </c>
      <c r="Y27" s="17" t="s">
        <v>17</v>
      </c>
      <c r="Z27" s="17" t="s">
        <v>18</v>
      </c>
    </row>
    <row r="28" spans="1:26" x14ac:dyDescent="0.25">
      <c r="B28" s="13">
        <v>1</v>
      </c>
      <c r="C28" s="1">
        <f>C4*$M$27</f>
        <v>171.57000000000002</v>
      </c>
      <c r="D28" s="1">
        <f>D4*$M$27</f>
        <v>263.34000000000003</v>
      </c>
      <c r="E28" s="1">
        <f>E4*$M$27</f>
        <v>351.12</v>
      </c>
      <c r="F28" s="1">
        <f>F4*$M$27</f>
        <v>446.88000000000005</v>
      </c>
      <c r="G28" s="1">
        <f>G4*$M$27</f>
        <v>534.66000000000008</v>
      </c>
      <c r="H28" s="1">
        <f>H4*$M$27</f>
        <v>622.44000000000005</v>
      </c>
      <c r="I28" s="1">
        <f>I4*$M$27</f>
        <v>694.2600000000001</v>
      </c>
      <c r="J28" s="1">
        <f>J4*$M$27</f>
        <v>758.1</v>
      </c>
      <c r="K28" s="1">
        <f>K4*$M$27</f>
        <v>798</v>
      </c>
      <c r="O28" s="13" t="s">
        <v>20</v>
      </c>
      <c r="P28" s="13"/>
      <c r="Q28" s="13">
        <v>1</v>
      </c>
      <c r="R28" s="9">
        <f>(C28/$O$27)/R$2</f>
        <v>0.42892500000000006</v>
      </c>
      <c r="S28" s="9">
        <f>(D28/$O$27)/S$2</f>
        <v>0.32917500000000005</v>
      </c>
      <c r="T28" s="9">
        <f>(E28/$O$27)/T$2</f>
        <v>0.29260000000000003</v>
      </c>
      <c r="U28" s="9">
        <f>(F28/$O$27)/U$2</f>
        <v>0.27930000000000005</v>
      </c>
      <c r="V28" s="9">
        <f>(G28/$O$27)/V$2</f>
        <v>0.26733000000000007</v>
      </c>
      <c r="W28" s="9">
        <f>(H28/$O$27)/W$2</f>
        <v>0.25935000000000002</v>
      </c>
      <c r="X28" s="9">
        <f>(I28/$O$27)/X$2</f>
        <v>0.24795000000000003</v>
      </c>
      <c r="Y28" s="9">
        <f>(J28/$O$27)/Y$2</f>
        <v>0.23690625000000001</v>
      </c>
      <c r="Z28" s="9">
        <f>(K28/$O$27)/Z$2</f>
        <v>0.22166666666666668</v>
      </c>
    </row>
    <row r="29" spans="1:26" x14ac:dyDescent="0.25">
      <c r="B29" s="13">
        <v>3</v>
      </c>
      <c r="C29" s="1">
        <f>C5*$M$27</f>
        <v>137.25600000000003</v>
      </c>
      <c r="D29" s="1">
        <f>D5*$M$27</f>
        <v>210.67200000000003</v>
      </c>
      <c r="E29" s="1">
        <f>E5*$M$27</f>
        <v>280.89600000000002</v>
      </c>
      <c r="F29" s="1">
        <f>F5*$M$27</f>
        <v>357.50400000000008</v>
      </c>
      <c r="G29" s="1">
        <f>G5*$M$27</f>
        <v>427.72800000000007</v>
      </c>
      <c r="H29" s="1">
        <f>H5*$M$27</f>
        <v>497.95200000000006</v>
      </c>
      <c r="I29" s="1">
        <f>I5*$M$27</f>
        <v>555.40800000000013</v>
      </c>
      <c r="J29" s="1">
        <f>J5*$M$27</f>
        <v>606.48</v>
      </c>
      <c r="K29" s="1">
        <f>K5*$M$27</f>
        <v>638.40000000000009</v>
      </c>
      <c r="O29" s="20" t="s">
        <v>21</v>
      </c>
      <c r="P29" s="20"/>
      <c r="Q29" s="13">
        <v>3</v>
      </c>
      <c r="R29" s="9">
        <f>(C29/$O$27)/R$2</f>
        <v>0.34314000000000006</v>
      </c>
      <c r="S29" s="9">
        <f>(D29/$O$27)/S$2</f>
        <v>0.26334000000000002</v>
      </c>
      <c r="T29" s="9">
        <f>(E29/$O$27)/T$2</f>
        <v>0.23408000000000001</v>
      </c>
      <c r="U29" s="9">
        <f>(F29/$O$27)/U$2</f>
        <v>0.22344000000000006</v>
      </c>
      <c r="V29" s="9">
        <f>(G29/$O$27)/V$2</f>
        <v>0.21386400000000003</v>
      </c>
      <c r="W29" s="9">
        <f>(H29/$O$27)/W$2</f>
        <v>0.20748000000000003</v>
      </c>
      <c r="X29" s="9">
        <f>(I29/$O$27)/X$2</f>
        <v>0.19836000000000004</v>
      </c>
      <c r="Y29" s="9">
        <f>(J29/$O$27)/Y$2</f>
        <v>0.189525</v>
      </c>
      <c r="Z29" s="9">
        <f>(K29/$O$27)/Z$2</f>
        <v>0.17733333333333337</v>
      </c>
    </row>
    <row r="30" spans="1:26" x14ac:dyDescent="0.25">
      <c r="B30" s="13">
        <v>6</v>
      </c>
      <c r="C30" s="1">
        <f>C6*$M$27</f>
        <v>120.099</v>
      </c>
      <c r="D30" s="1">
        <f>D6*$M$27</f>
        <v>184.33799999999999</v>
      </c>
      <c r="E30" s="1">
        <f>E6*$M$27</f>
        <v>245.78399999999999</v>
      </c>
      <c r="F30" s="1">
        <f>F6*$M$27</f>
        <v>312.81600000000003</v>
      </c>
      <c r="G30" s="1">
        <f>G6*$M$27</f>
        <v>374.262</v>
      </c>
      <c r="H30" s="1">
        <f>H6*$M$27</f>
        <v>435.70800000000003</v>
      </c>
      <c r="I30" s="1">
        <f>I6*$M$27</f>
        <v>485.98199999999997</v>
      </c>
      <c r="J30" s="1">
        <f>J6*$M$27</f>
        <v>530.66999999999996</v>
      </c>
      <c r="K30" s="1">
        <f>K6*$M$27</f>
        <v>558.6</v>
      </c>
      <c r="Q30" s="13">
        <v>6</v>
      </c>
      <c r="R30" s="9">
        <f>(C30/$O$27)/R$2</f>
        <v>0.3002475</v>
      </c>
      <c r="S30" s="9">
        <f>(D30/$O$27)/S$2</f>
        <v>0.2304225</v>
      </c>
      <c r="T30" s="9">
        <f>(E30/$O$27)/T$2</f>
        <v>0.20482</v>
      </c>
      <c r="U30" s="9">
        <f>(F30/$O$27)/U$2</f>
        <v>0.19551000000000002</v>
      </c>
      <c r="V30" s="9">
        <f>(G30/$O$27)/V$2</f>
        <v>0.18713099999999999</v>
      </c>
      <c r="W30" s="9">
        <f>(H30/$O$27)/W$2</f>
        <v>0.18154500000000001</v>
      </c>
      <c r="X30" s="9">
        <f>(I30/$O$27)/X$2</f>
        <v>0.173565</v>
      </c>
      <c r="Y30" s="9">
        <f>(J30/$O$27)/Y$2</f>
        <v>0.16583437499999998</v>
      </c>
      <c r="Z30" s="9">
        <f>(K30/$O$27)/Z$2</f>
        <v>0.15516666666666667</v>
      </c>
    </row>
    <row r="31" spans="1:26" x14ac:dyDescent="0.25">
      <c r="B31" s="13">
        <v>9</v>
      </c>
      <c r="C31" s="1">
        <f>C7*$M$27</f>
        <v>102.94200000000001</v>
      </c>
      <c r="D31" s="1">
        <f>D7*$M$27</f>
        <v>158.00400000000002</v>
      </c>
      <c r="E31" s="1">
        <f>E7*$M$27</f>
        <v>210.672</v>
      </c>
      <c r="F31" s="1">
        <f>F7*$M$27</f>
        <v>268.12800000000004</v>
      </c>
      <c r="G31" s="1">
        <f>G7*$M$27</f>
        <v>320.79600000000005</v>
      </c>
      <c r="H31" s="1">
        <f>H7*$M$27</f>
        <v>373.46400000000006</v>
      </c>
      <c r="I31" s="1">
        <f>I7*$M$27</f>
        <v>416.55600000000004</v>
      </c>
      <c r="J31" s="1">
        <f>J7*$M$27</f>
        <v>454.85999999999996</v>
      </c>
      <c r="K31" s="1">
        <f>K7*$M$27</f>
        <v>478.8</v>
      </c>
      <c r="Q31" s="13">
        <v>9</v>
      </c>
      <c r="R31" s="9">
        <f>(C31/$O$27)/R$2</f>
        <v>0.257355</v>
      </c>
      <c r="S31" s="9">
        <f>(D31/$O$27)/S$2</f>
        <v>0.19750500000000001</v>
      </c>
      <c r="T31" s="9">
        <f>(E31/$O$27)/T$2</f>
        <v>0.17555999999999999</v>
      </c>
      <c r="U31" s="9">
        <f>(F31/$O$27)/U$2</f>
        <v>0.16758000000000003</v>
      </c>
      <c r="V31" s="9">
        <f>(G31/$O$27)/V$2</f>
        <v>0.16039800000000001</v>
      </c>
      <c r="W31" s="9">
        <f>(H31/$O$27)/W$2</f>
        <v>0.15561000000000003</v>
      </c>
      <c r="X31" s="9">
        <f>(I31/$O$27)/X$2</f>
        <v>0.14877000000000001</v>
      </c>
      <c r="Y31" s="9">
        <f>(J31/$O$27)/Y$2</f>
        <v>0.14214374999999999</v>
      </c>
      <c r="Z31" s="9">
        <f>(K31/$O$27)/Z$2</f>
        <v>0.13300000000000001</v>
      </c>
    </row>
    <row r="32" spans="1:26" x14ac:dyDescent="0.25">
      <c r="B32" s="13">
        <v>13</v>
      </c>
      <c r="C32" s="1">
        <f>C8*$M$27</f>
        <v>85.785000000000011</v>
      </c>
      <c r="D32" s="1">
        <f>D8*$M$27</f>
        <v>131.67000000000002</v>
      </c>
      <c r="E32" s="1">
        <f>E8*$M$27</f>
        <v>175.56</v>
      </c>
      <c r="F32" s="1">
        <f>F8*$M$27</f>
        <v>223.44000000000003</v>
      </c>
      <c r="G32" s="1">
        <f>G8*$M$27</f>
        <v>267.33000000000004</v>
      </c>
      <c r="H32" s="1">
        <f>H8*$M$27</f>
        <v>311.22000000000003</v>
      </c>
      <c r="I32" s="1">
        <f>I8*$M$27</f>
        <v>347.13000000000005</v>
      </c>
      <c r="J32" s="1">
        <f>J8*$M$27</f>
        <v>379.05</v>
      </c>
      <c r="K32" s="1">
        <f>K8*$M$27</f>
        <v>399</v>
      </c>
      <c r="Q32" s="13">
        <v>13</v>
      </c>
      <c r="R32" s="9">
        <f>(C32/$O$27)/R$2</f>
        <v>0.21446250000000003</v>
      </c>
      <c r="S32" s="9">
        <f>(D32/$O$27)/S$2</f>
        <v>0.16458750000000003</v>
      </c>
      <c r="T32" s="9">
        <f>(E32/$O$27)/T$2</f>
        <v>0.14630000000000001</v>
      </c>
      <c r="U32" s="9">
        <f>(F32/$O$27)/U$2</f>
        <v>0.13965000000000002</v>
      </c>
      <c r="V32" s="9">
        <f>(G32/$O$27)/V$2</f>
        <v>0.13366500000000003</v>
      </c>
      <c r="W32" s="9">
        <f>(H32/$O$27)/W$2</f>
        <v>0.12967500000000001</v>
      </c>
      <c r="X32" s="9">
        <f>(I32/$O$27)/X$2</f>
        <v>0.12397500000000002</v>
      </c>
      <c r="Y32" s="9">
        <f>(J32/$O$27)/Y$2</f>
        <v>0.11845312500000001</v>
      </c>
      <c r="Z32" s="9">
        <f>(K32/$O$27)/Z$2</f>
        <v>0.11083333333333334</v>
      </c>
    </row>
    <row r="34" spans="1:1" x14ac:dyDescent="0.25">
      <c r="A34" t="s">
        <v>13</v>
      </c>
    </row>
  </sheetData>
  <mergeCells count="7">
    <mergeCell ref="AC1:AD1"/>
    <mergeCell ref="C1:K1"/>
    <mergeCell ref="R1:Z1"/>
    <mergeCell ref="A2:B2"/>
    <mergeCell ref="L2:N2"/>
    <mergeCell ref="O2:P2"/>
    <mergeCell ref="O29:P2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zone rate table</vt:lpstr>
      <vt:lpstr>2 zone rate table</vt:lpstr>
      <vt:lpstr>3 zone rate table</vt:lpstr>
      <vt:lpstr>4 zone rate table</vt:lpstr>
      <vt:lpstr>5 zone rate table</vt:lpstr>
      <vt:lpstr>6 zone rate table</vt:lpstr>
      <vt:lpstr>7 zone rate table</vt:lpstr>
      <vt:lpstr>8 zone rate table</vt:lpstr>
      <vt:lpstr>9 zone rate table</vt:lpstr>
      <vt:lpstr>10 zone rate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2013-08-12T19:56:34Z</dcterms:created>
  <dcterms:modified xsi:type="dcterms:W3CDTF">2014-01-09T20:46:04Z</dcterms:modified>
</cp:coreProperties>
</file>